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240" yWindow="120" windowWidth="14940" windowHeight="9225"/>
  </bookViews>
  <sheets>
    <sheet name="Intro" sheetId="10" r:id="rId1"/>
    <sheet name="Summary" sheetId="1" r:id="rId2"/>
    <sheet name="Formulas" sheetId="2" r:id="rId3"/>
    <sheet name="Plot Vars" sheetId="3" state="hidden" r:id="rId4"/>
    <sheet name="(Compute)" sheetId="4" state="hidden" r:id="rId5"/>
    <sheet name="(FnCalls 1)" sheetId="5" state="hidden" r:id="rId6"/>
    <sheet name="(Tables)" sheetId="6" state="hidden" r:id="rId7"/>
    <sheet name="Labels" sheetId="7" r:id="rId8"/>
    <sheet name="(Ranges)" sheetId="8" state="hidden" r:id="rId9"/>
    <sheet name="(Import)" sheetId="9" state="hidden" r:id="rId10"/>
  </sheets>
  <definedNames>
    <definedName name="Model_Start_Date">Labels!$B$4</definedName>
    <definedName name="_xlnm.Print_Titles" localSheetId="0">Intro!$1:$4</definedName>
    <definedName name="Products_Dim">'Plot Vars'!$B$34:$B$35</definedName>
    <definedName name="Revenue_HistPlan_Date">'(Compute)'!$B$6:$G$6</definedName>
    <definedName name="Revenue_HistPlan_Products">'Plot Vars'!$B$14:$G$14</definedName>
    <definedName name="Revenue_HistPlan_Products_Product_1">'Plot Vars'!$B$9:$G$9</definedName>
    <definedName name="Revenue_HistPlan_Products_Product_1_Sales_Channels">'Plot Vars'!$B$9:$G$9</definedName>
    <definedName name="Revenue_HistPlan_Products_Product_1_Sales_Channels_Channel_1">'Plot Vars'!$B$7:$G$7</definedName>
    <definedName name="Revenue_HistPlan_Products_Product_1_Sales_Channels_Channel_2">'Plot Vars'!$B$8:$G$8</definedName>
    <definedName name="Revenue_HistPlan_Products_Product_2">'Plot Vars'!$B$13:$G$13</definedName>
    <definedName name="Revenue_HistPlan_Products_Product_2_Sales_Channels">'Plot Vars'!$B$13:$G$13</definedName>
    <definedName name="Revenue_HistPlan_Products_Product_2_Sales_Channels_Channel_1">'Plot Vars'!$B$11:$G$11</definedName>
    <definedName name="Revenue_HistPlan_Products_Product_2_Sales_Channels_Channel_2">'Plot Vars'!$B$12:$G$12</definedName>
    <definedName name="Revenue_HistPlan_Time_Period">'(Compute)'!$B$9:$G$9</definedName>
    <definedName name="Revenue_Plan_tsum_plt">'Plot Vars'!$C$34:$C$35</definedName>
    <definedName name="Sales_Units_HistPlan_Date">'(Compute)'!$B$12:$G$12</definedName>
    <definedName name="Sales_Units_HistPlan_Products">'Plot Vars'!$B$28:$G$28</definedName>
    <definedName name="Sales_Units_HistPlan_Products_Product_1">'Plot Vars'!$B$23:$G$23</definedName>
    <definedName name="Sales_Units_HistPlan_Products_Product_1_Sales_Channels">'Plot Vars'!$B$23:$G$23</definedName>
    <definedName name="Sales_Units_HistPlan_Products_Product_1_Sales_Channels_Channel_1">'Plot Vars'!$B$21:$G$21</definedName>
    <definedName name="Sales_Units_HistPlan_Products_Product_1_Sales_Channels_Channel_2">'Plot Vars'!$B$22:$G$22</definedName>
    <definedName name="Sales_Units_HistPlan_Products_Product_2">'Plot Vars'!$B$27:$G$27</definedName>
    <definedName name="Sales_Units_HistPlan_Products_Product_2_Sales_Channels">'Plot Vars'!$B$27:$G$27</definedName>
    <definedName name="Sales_Units_HistPlan_Products_Product_2_Sales_Channels_Channel_1">'Plot Vars'!$B$25:$G$25</definedName>
    <definedName name="Sales_Units_HistPlan_Products_Product_2_Sales_Channels_Channel_2">'Plot Vars'!$B$26:$G$26</definedName>
    <definedName name="Sales_Units_HistPlan_Time_Period">'(Compute)'!$B$15:$G$15</definedName>
    <definedName name="Sales_Units_Plan_tsum_plt">'Plot Vars'!$D$34:$D$35</definedName>
  </definedNames>
  <calcPr calcId="152511"/>
</workbook>
</file>

<file path=xl/calcChain.xml><?xml version="1.0" encoding="utf-8"?>
<calcChain xmlns="http://schemas.openxmlformats.org/spreadsheetml/2006/main">
  <c r="A1" i="1" l="1"/>
  <c r="A2" i="1"/>
  <c r="A3" i="1"/>
  <c r="A4" i="1"/>
  <c r="A5" i="1"/>
  <c r="A8" i="1"/>
  <c r="E8" i="1"/>
  <c r="A9" i="1"/>
  <c r="E9" i="1"/>
  <c r="A10" i="1"/>
  <c r="B10" i="1"/>
  <c r="C10" i="1" s="1"/>
  <c r="E10" i="1"/>
  <c r="A11" i="1"/>
  <c r="B11" i="1"/>
  <c r="C11" i="1" s="1"/>
  <c r="E11" i="1"/>
  <c r="A12" i="1"/>
  <c r="B12" i="1"/>
  <c r="E12" i="1"/>
  <c r="F12" i="1"/>
  <c r="G12" i="1"/>
  <c r="G27" i="1" s="1"/>
  <c r="H12" i="1"/>
  <c r="I12" i="1"/>
  <c r="A13" i="1"/>
  <c r="E13" i="1"/>
  <c r="A14" i="1"/>
  <c r="B14" i="1"/>
  <c r="C14" i="1" s="1"/>
  <c r="E14" i="1"/>
  <c r="A15" i="1"/>
  <c r="B15" i="1"/>
  <c r="C15" i="1" s="1"/>
  <c r="E15" i="1"/>
  <c r="A16" i="1"/>
  <c r="B16" i="1"/>
  <c r="E16" i="1"/>
  <c r="F16" i="1"/>
  <c r="F17" i="1" s="1"/>
  <c r="G16" i="1"/>
  <c r="H16" i="1"/>
  <c r="H31" i="1" s="1"/>
  <c r="I16" i="1"/>
  <c r="A17" i="1"/>
  <c r="E17" i="1"/>
  <c r="I17" i="1"/>
  <c r="I35" i="1" s="1"/>
  <c r="A18" i="1"/>
  <c r="B18" i="1"/>
  <c r="E18" i="1"/>
  <c r="F18" i="1"/>
  <c r="F33" i="1" s="1"/>
  <c r="G18" i="1"/>
  <c r="H18" i="1"/>
  <c r="I18" i="1"/>
  <c r="A19" i="1"/>
  <c r="B19" i="1"/>
  <c r="E19" i="1"/>
  <c r="F19" i="1"/>
  <c r="G19" i="1"/>
  <c r="H19" i="1"/>
  <c r="I19" i="1"/>
  <c r="A20" i="1"/>
  <c r="E20" i="1"/>
  <c r="I20" i="1"/>
  <c r="A23" i="1"/>
  <c r="E23" i="1"/>
  <c r="A24" i="1"/>
  <c r="E24" i="1"/>
  <c r="A25" i="1"/>
  <c r="B25" i="1"/>
  <c r="C25" i="1" s="1"/>
  <c r="E25" i="1"/>
  <c r="F25" i="1"/>
  <c r="G25" i="1"/>
  <c r="H25" i="1"/>
  <c r="I25" i="1"/>
  <c r="A26" i="1"/>
  <c r="B26" i="1"/>
  <c r="C26" i="1" s="1"/>
  <c r="E26" i="1"/>
  <c r="F26" i="1"/>
  <c r="G26" i="1"/>
  <c r="H26" i="1"/>
  <c r="I26" i="1"/>
  <c r="A27" i="1"/>
  <c r="E27" i="1"/>
  <c r="F27" i="1"/>
  <c r="H27" i="1"/>
  <c r="I27" i="1"/>
  <c r="A28" i="1"/>
  <c r="E28" i="1"/>
  <c r="A29" i="1"/>
  <c r="B29" i="1"/>
  <c r="C29" i="1" s="1"/>
  <c r="E29" i="1"/>
  <c r="F29" i="1"/>
  <c r="G29" i="1"/>
  <c r="H29" i="1"/>
  <c r="I29" i="1"/>
  <c r="A30" i="1"/>
  <c r="B30" i="1"/>
  <c r="C30" i="1" s="1"/>
  <c r="E30" i="1"/>
  <c r="F30" i="1"/>
  <c r="G30" i="1"/>
  <c r="H30" i="1"/>
  <c r="I30" i="1"/>
  <c r="A31" i="1"/>
  <c r="E31" i="1"/>
  <c r="F31" i="1"/>
  <c r="G31" i="1"/>
  <c r="I31" i="1"/>
  <c r="A32" i="1"/>
  <c r="E32" i="1"/>
  <c r="A33" i="1"/>
  <c r="E33" i="1"/>
  <c r="G33" i="1"/>
  <c r="H33" i="1"/>
  <c r="I33" i="1"/>
  <c r="A34" i="1"/>
  <c r="E34" i="1"/>
  <c r="F34" i="1"/>
  <c r="G34" i="1"/>
  <c r="H34" i="1"/>
  <c r="I34" i="1"/>
  <c r="A35" i="1"/>
  <c r="E35" i="1"/>
  <c r="A37" i="1"/>
  <c r="E37" i="1"/>
  <c r="A38" i="1"/>
  <c r="E38" i="1"/>
  <c r="A39" i="1"/>
  <c r="E39" i="1"/>
  <c r="A40" i="1"/>
  <c r="E40" i="1"/>
  <c r="A41" i="1"/>
  <c r="E41" i="1"/>
  <c r="F41" i="1"/>
  <c r="G41" i="1"/>
  <c r="H41" i="1"/>
  <c r="I41" i="1"/>
  <c r="A42" i="1"/>
  <c r="E42" i="1"/>
  <c r="A43" i="1"/>
  <c r="E43" i="1"/>
  <c r="A44" i="1"/>
  <c r="E44" i="1"/>
  <c r="A45" i="1"/>
  <c r="E45" i="1"/>
  <c r="F45" i="1"/>
  <c r="G45" i="1"/>
  <c r="G46" i="1" s="1"/>
  <c r="H45" i="1"/>
  <c r="H49" i="1" s="1"/>
  <c r="I45" i="1"/>
  <c r="A46" i="1"/>
  <c r="E46" i="1"/>
  <c r="A47" i="1"/>
  <c r="E47" i="1"/>
  <c r="F47" i="1"/>
  <c r="G47" i="1"/>
  <c r="H47" i="1"/>
  <c r="I47" i="1"/>
  <c r="A48" i="1"/>
  <c r="E48" i="1"/>
  <c r="F48" i="1"/>
  <c r="G48" i="1"/>
  <c r="H48" i="1"/>
  <c r="I48" i="1"/>
  <c r="A49" i="1"/>
  <c r="E49" i="1"/>
  <c r="G49" i="1"/>
  <c r="A1" i="2"/>
  <c r="A2" i="2"/>
  <c r="A3" i="2"/>
  <c r="B5" i="2"/>
  <c r="B7" i="2"/>
  <c r="B9" i="2"/>
  <c r="B11" i="2"/>
  <c r="B14" i="2"/>
  <c r="B16" i="2"/>
  <c r="B19" i="2"/>
  <c r="B21" i="2"/>
  <c r="B23" i="2"/>
  <c r="B25" i="2"/>
  <c r="B27" i="2"/>
  <c r="B29" i="2"/>
  <c r="B31" i="2"/>
  <c r="B33" i="2"/>
  <c r="B35" i="2"/>
  <c r="B37" i="2"/>
  <c r="B39" i="2"/>
  <c r="B41" i="2"/>
  <c r="B43" i="2"/>
  <c r="A1" i="3"/>
  <c r="A2" i="3"/>
  <c r="A3" i="3"/>
  <c r="A5" i="3"/>
  <c r="A6" i="3"/>
  <c r="A7" i="3"/>
  <c r="B7" i="3"/>
  <c r="C7" i="3"/>
  <c r="D7" i="3"/>
  <c r="E7" i="3"/>
  <c r="A8" i="3"/>
  <c r="B8" i="3"/>
  <c r="C8" i="3"/>
  <c r="D8" i="3"/>
  <c r="D9" i="3" s="1"/>
  <c r="E8" i="3"/>
  <c r="A9" i="3"/>
  <c r="A10" i="3"/>
  <c r="A11" i="3"/>
  <c r="B11" i="3"/>
  <c r="C11" i="3"/>
  <c r="D11" i="3"/>
  <c r="E11" i="3"/>
  <c r="A12" i="3"/>
  <c r="B12" i="3"/>
  <c r="C12" i="3"/>
  <c r="D12" i="3"/>
  <c r="E12" i="3"/>
  <c r="E13" i="3" s="1"/>
  <c r="A13" i="3"/>
  <c r="A14" i="3"/>
  <c r="A15" i="3"/>
  <c r="C15" i="3"/>
  <c r="A16" i="3"/>
  <c r="D16" i="3"/>
  <c r="A17" i="3"/>
  <c r="A19" i="3"/>
  <c r="A20" i="3"/>
  <c r="A21" i="3"/>
  <c r="B21" i="3"/>
  <c r="C21" i="3"/>
  <c r="C23" i="3" s="1"/>
  <c r="D21" i="3"/>
  <c r="E21" i="3"/>
  <c r="A22" i="3"/>
  <c r="B22" i="3"/>
  <c r="C22" i="3"/>
  <c r="D22" i="3"/>
  <c r="D30" i="3" s="1"/>
  <c r="E22" i="3"/>
  <c r="A23" i="3"/>
  <c r="A24" i="3"/>
  <c r="A25" i="3"/>
  <c r="B25" i="3"/>
  <c r="C25" i="3"/>
  <c r="D25" i="3"/>
  <c r="E25" i="3"/>
  <c r="A26" i="3"/>
  <c r="B26" i="3"/>
  <c r="C26" i="3"/>
  <c r="D26" i="3"/>
  <c r="E26" i="3"/>
  <c r="A27" i="3"/>
  <c r="A28" i="3"/>
  <c r="A29" i="3"/>
  <c r="B29" i="3"/>
  <c r="A30" i="3"/>
  <c r="A31" i="3"/>
  <c r="B33" i="3"/>
  <c r="C33" i="3"/>
  <c r="D33" i="3"/>
  <c r="A34" i="3"/>
  <c r="B34" i="3"/>
  <c r="A35" i="3"/>
  <c r="B35" i="3"/>
  <c r="B36" i="3" s="1"/>
  <c r="A36" i="3"/>
  <c r="A1" i="4"/>
  <c r="A2" i="4"/>
  <c r="A3" i="4"/>
  <c r="A4" i="4"/>
  <c r="A7" i="4"/>
  <c r="A10" i="4"/>
  <c r="A13" i="4"/>
  <c r="A1" i="5"/>
  <c r="A2" i="5"/>
  <c r="A3" i="5"/>
  <c r="A4" i="5"/>
  <c r="B11" i="5" s="1"/>
  <c r="E11" i="5" s="1"/>
  <c r="A5" i="5"/>
  <c r="B12" i="4" s="1"/>
  <c r="C5" i="5"/>
  <c r="D5" i="5" s="1"/>
  <c r="F5" i="5"/>
  <c r="G5" i="5"/>
  <c r="F7" i="1" s="1"/>
  <c r="A6" i="5"/>
  <c r="F6" i="5" s="1"/>
  <c r="C6" i="5"/>
  <c r="D6" i="5" s="1"/>
  <c r="G6" i="5"/>
  <c r="C9" i="4" s="1"/>
  <c r="A7" i="5"/>
  <c r="D6" i="4" s="1"/>
  <c r="C7" i="5"/>
  <c r="D7" i="5" s="1"/>
  <c r="G7" i="5"/>
  <c r="D11" i="4" s="1"/>
  <c r="A8" i="5"/>
  <c r="E6" i="4" s="1"/>
  <c r="C8" i="5"/>
  <c r="D8" i="5"/>
  <c r="A9" i="5"/>
  <c r="F12" i="4" s="1"/>
  <c r="B9" i="5"/>
  <c r="E9" i="5" s="1"/>
  <c r="C9" i="5"/>
  <c r="D9" i="5" s="1"/>
  <c r="A10" i="5"/>
  <c r="G6" i="4" s="1"/>
  <c r="B10" i="5"/>
  <c r="E10" i="5" s="1"/>
  <c r="C10" i="5"/>
  <c r="D10" i="5" s="1"/>
  <c r="A11" i="5"/>
  <c r="F11" i="5" s="1"/>
  <c r="C11" i="5"/>
  <c r="D11" i="5" s="1"/>
  <c r="A1" i="6"/>
  <c r="L3" i="9" s="1"/>
  <c r="A2" i="6"/>
  <c r="A3" i="6"/>
  <c r="A4" i="6"/>
  <c r="A6" i="6"/>
  <c r="A7" i="6"/>
  <c r="B7" i="6"/>
  <c r="A8" i="6"/>
  <c r="B8" i="6"/>
  <c r="F22" i="3" s="1"/>
  <c r="A9" i="6"/>
  <c r="A10" i="6"/>
  <c r="A11" i="6"/>
  <c r="B11" i="6"/>
  <c r="B43" i="1" s="1"/>
  <c r="A12" i="6"/>
  <c r="B12" i="6"/>
  <c r="F26" i="3" s="1"/>
  <c r="A13" i="6"/>
  <c r="A14" i="6"/>
  <c r="A15" i="6"/>
  <c r="A16" i="6"/>
  <c r="A17" i="6"/>
  <c r="A18" i="6"/>
  <c r="B19" i="6"/>
  <c r="B20" i="6"/>
  <c r="C20" i="6" s="1"/>
  <c r="D20" i="6" s="1"/>
  <c r="E20" i="6" s="1"/>
  <c r="F20" i="6" s="1"/>
  <c r="G20" i="6" s="1"/>
  <c r="A21" i="6"/>
  <c r="B22" i="6"/>
  <c r="B23" i="6"/>
  <c r="C23" i="6" s="1"/>
  <c r="D23" i="6" s="1"/>
  <c r="E23" i="6" s="1"/>
  <c r="A1" i="7"/>
  <c r="N3" i="9" s="1"/>
  <c r="A2" i="7"/>
  <c r="A3" i="7"/>
  <c r="B1" i="9"/>
  <c r="D1" i="9"/>
  <c r="F1" i="9"/>
  <c r="H1" i="9"/>
  <c r="J1" i="9"/>
  <c r="L1" i="9"/>
  <c r="N1" i="9"/>
  <c r="P1" i="9"/>
  <c r="R1" i="9"/>
  <c r="T1" i="9"/>
  <c r="V1" i="9"/>
  <c r="X1" i="9"/>
  <c r="Z1" i="9"/>
  <c r="AB1" i="9"/>
  <c r="AD1" i="9"/>
  <c r="AF1" i="9"/>
  <c r="AH1" i="9"/>
  <c r="AJ1" i="9"/>
  <c r="AL1" i="9"/>
  <c r="AN1" i="9"/>
  <c r="AP1" i="9"/>
  <c r="AR1" i="9"/>
  <c r="AT1" i="9"/>
  <c r="AV1" i="9"/>
  <c r="AX1" i="9"/>
  <c r="AZ1" i="9"/>
  <c r="BB1" i="9"/>
  <c r="BD1" i="9"/>
  <c r="BF1" i="9"/>
  <c r="BH1" i="9"/>
  <c r="BJ1" i="9"/>
  <c r="BL1" i="9"/>
  <c r="B2" i="9"/>
  <c r="D2" i="9"/>
  <c r="F2" i="9"/>
  <c r="H2" i="9"/>
  <c r="J2" i="9"/>
  <c r="L2" i="9"/>
  <c r="N2" i="9"/>
  <c r="P2" i="9"/>
  <c r="R2" i="9"/>
  <c r="T2" i="9"/>
  <c r="V2" i="9"/>
  <c r="X2" i="9"/>
  <c r="Z2" i="9"/>
  <c r="AB2" i="9"/>
  <c r="AD2" i="9"/>
  <c r="AF2" i="9"/>
  <c r="AH2" i="9"/>
  <c r="AJ2" i="9"/>
  <c r="AL2" i="9"/>
  <c r="AN2" i="9"/>
  <c r="AP2" i="9"/>
  <c r="B3" i="9"/>
  <c r="D3" i="9"/>
  <c r="F3" i="9"/>
  <c r="H3" i="9"/>
  <c r="J3" i="9"/>
  <c r="P3" i="9"/>
  <c r="R3" i="9"/>
  <c r="B4" i="9"/>
  <c r="F4" i="9"/>
  <c r="J4" i="9"/>
  <c r="N4" i="9"/>
  <c r="R4" i="9"/>
  <c r="V4" i="9"/>
  <c r="X4" i="9"/>
  <c r="Z4" i="9"/>
  <c r="AB4" i="9"/>
  <c r="AD4" i="9"/>
  <c r="AF4" i="9"/>
  <c r="AH4" i="9"/>
  <c r="AJ4" i="9"/>
  <c r="AL4" i="9"/>
  <c r="AN4" i="9"/>
  <c r="AP4" i="9"/>
  <c r="AR4" i="9"/>
  <c r="AT4" i="9"/>
  <c r="AV4" i="9"/>
  <c r="AX4" i="9"/>
  <c r="AZ4" i="9"/>
  <c r="BB4" i="9"/>
  <c r="BF4" i="9"/>
  <c r="BJ4" i="9"/>
  <c r="F5" i="9"/>
  <c r="H5" i="9"/>
  <c r="J5" i="9"/>
  <c r="L5" i="9"/>
  <c r="N5" i="9"/>
  <c r="P5" i="9"/>
  <c r="R5" i="9"/>
  <c r="T5" i="9"/>
  <c r="V5" i="9"/>
  <c r="X5" i="9"/>
  <c r="Z5" i="9"/>
  <c r="AB5" i="9"/>
  <c r="AD5" i="9"/>
  <c r="AF5" i="9"/>
  <c r="AH5" i="9"/>
  <c r="AJ5" i="9"/>
  <c r="G9" i="5" l="1"/>
  <c r="F9" i="5"/>
  <c r="G8" i="5"/>
  <c r="E4" i="3" s="1"/>
  <c r="C29" i="3"/>
  <c r="C27" i="3"/>
  <c r="B5" i="9"/>
  <c r="C22" i="6"/>
  <c r="H46" i="1"/>
  <c r="I32" i="1"/>
  <c r="G10" i="5"/>
  <c r="C5" i="6" s="1"/>
  <c r="C19" i="6"/>
  <c r="F10" i="5"/>
  <c r="H9" i="5"/>
  <c r="E27" i="3"/>
  <c r="H17" i="1"/>
  <c r="E23" i="3"/>
  <c r="E28" i="3" s="1"/>
  <c r="D13" i="3"/>
  <c r="B13" i="3"/>
  <c r="E9" i="3"/>
  <c r="E30" i="3"/>
  <c r="C30" i="3"/>
  <c r="D23" i="3"/>
  <c r="C13" i="3"/>
  <c r="D17" i="3"/>
  <c r="C16" i="3"/>
  <c r="D15" i="3"/>
  <c r="BD4" i="9"/>
  <c r="C7" i="6"/>
  <c r="C9" i="6" s="1"/>
  <c r="D34" i="3" s="1"/>
  <c r="C18" i="1"/>
  <c r="H4" i="9"/>
  <c r="C12" i="1"/>
  <c r="BH4" i="9"/>
  <c r="F32" i="1"/>
  <c r="F35" i="1"/>
  <c r="C16" i="1"/>
  <c r="C11" i="6"/>
  <c r="G25" i="3" s="1"/>
  <c r="G27" i="3" s="1"/>
  <c r="P4" i="9"/>
  <c r="C8" i="6"/>
  <c r="C16" i="6" s="1"/>
  <c r="C34" i="1" s="1"/>
  <c r="C19" i="1"/>
  <c r="L4" i="9"/>
  <c r="C12" i="6"/>
  <c r="G26" i="3" s="1"/>
  <c r="T4" i="9"/>
  <c r="G12" i="4"/>
  <c r="E16" i="3"/>
  <c r="B13" i="6"/>
  <c r="B31" i="1" s="1"/>
  <c r="B11" i="4"/>
  <c r="F6" i="4"/>
  <c r="B16" i="3"/>
  <c r="G17" i="1"/>
  <c r="G32" i="1" s="1"/>
  <c r="B17" i="1"/>
  <c r="B15" i="4"/>
  <c r="B6" i="4"/>
  <c r="B27" i="3"/>
  <c r="B30" i="3"/>
  <c r="B9" i="3"/>
  <c r="F46" i="1"/>
  <c r="F20" i="1"/>
  <c r="E22" i="6"/>
  <c r="B9" i="6"/>
  <c r="G11" i="5"/>
  <c r="F8" i="5"/>
  <c r="B8" i="4"/>
  <c r="D27" i="3"/>
  <c r="I46" i="1"/>
  <c r="B40" i="1"/>
  <c r="F8" i="3" s="1"/>
  <c r="F30" i="3"/>
  <c r="E31" i="3"/>
  <c r="D5" i="9"/>
  <c r="C44" i="1"/>
  <c r="G12" i="3" s="1"/>
  <c r="H32" i="1"/>
  <c r="H35" i="1"/>
  <c r="C31" i="3"/>
  <c r="D31" i="3"/>
  <c r="G35" i="1"/>
  <c r="B14" i="3"/>
  <c r="B17" i="3"/>
  <c r="F11" i="3"/>
  <c r="B17" i="6"/>
  <c r="B27" i="1"/>
  <c r="B14" i="6"/>
  <c r="E14" i="3"/>
  <c r="E17" i="3"/>
  <c r="BL4" i="9"/>
  <c r="F19" i="6"/>
  <c r="D19" i="6"/>
  <c r="B16" i="6"/>
  <c r="B34" i="1" s="1"/>
  <c r="D15" i="4"/>
  <c r="F14" i="4"/>
  <c r="B14" i="4"/>
  <c r="E12" i="4"/>
  <c r="G11" i="4"/>
  <c r="C11" i="4"/>
  <c r="F9" i="4"/>
  <c r="B9" i="4"/>
  <c r="D8" i="4"/>
  <c r="C6" i="4"/>
  <c r="E5" i="4"/>
  <c r="D29" i="3"/>
  <c r="C28" i="3"/>
  <c r="G22" i="3"/>
  <c r="G30" i="3" s="1"/>
  <c r="F21" i="3"/>
  <c r="E15" i="3"/>
  <c r="D14" i="3"/>
  <c r="D4" i="3"/>
  <c r="I49" i="1"/>
  <c r="B39" i="1"/>
  <c r="I22" i="1"/>
  <c r="C22" i="1"/>
  <c r="G20" i="1"/>
  <c r="B20" i="1"/>
  <c r="I7" i="1"/>
  <c r="C7" i="1"/>
  <c r="G15" i="4"/>
  <c r="C15" i="4"/>
  <c r="E14" i="4"/>
  <c r="D12" i="4"/>
  <c r="F11" i="4"/>
  <c r="E9" i="4"/>
  <c r="G8" i="4"/>
  <c r="C8" i="4"/>
  <c r="D5" i="4"/>
  <c r="C4" i="3"/>
  <c r="H22" i="1"/>
  <c r="B22" i="1"/>
  <c r="H7" i="1"/>
  <c r="B7" i="1"/>
  <c r="F15" i="4"/>
  <c r="D14" i="4"/>
  <c r="C12" i="4"/>
  <c r="E11" i="4"/>
  <c r="D9" i="4"/>
  <c r="F8" i="4"/>
  <c r="G5" i="4"/>
  <c r="C5" i="4"/>
  <c r="F25" i="3"/>
  <c r="F27" i="3" s="1"/>
  <c r="B23" i="3"/>
  <c r="C9" i="3"/>
  <c r="F4" i="3"/>
  <c r="B4" i="3"/>
  <c r="B44" i="1"/>
  <c r="F12" i="3" s="1"/>
  <c r="G22" i="1"/>
  <c r="G7" i="1"/>
  <c r="B5" i="1"/>
  <c r="D4" i="9" s="1"/>
  <c r="F7" i="5"/>
  <c r="D22" i="6"/>
  <c r="E19" i="6"/>
  <c r="B15" i="6"/>
  <c r="B33" i="1" s="1"/>
  <c r="H5" i="5"/>
  <c r="E15" i="4"/>
  <c r="G14" i="4"/>
  <c r="C14" i="4"/>
  <c r="E8" i="4"/>
  <c r="B5" i="4"/>
  <c r="E29" i="3"/>
  <c r="B15" i="3"/>
  <c r="F49" i="1"/>
  <c r="F22" i="1"/>
  <c r="H20" i="1"/>
  <c r="C20" i="1"/>
  <c r="G4" i="3" l="1"/>
  <c r="D28" i="3"/>
  <c r="C13" i="6"/>
  <c r="C31" i="1" s="1"/>
  <c r="C43" i="1"/>
  <c r="C45" i="1" s="1"/>
  <c r="G9" i="4"/>
  <c r="G19" i="6"/>
  <c r="F5" i="4"/>
  <c r="B5" i="6"/>
  <c r="C40" i="1"/>
  <c r="G21" i="3"/>
  <c r="G29" i="3" s="1"/>
  <c r="C15" i="6"/>
  <c r="C33" i="1" s="1"/>
  <c r="C17" i="1"/>
  <c r="C39" i="1"/>
  <c r="C14" i="3"/>
  <c r="C17" i="3"/>
  <c r="B48" i="1"/>
  <c r="B47" i="1"/>
  <c r="F7" i="3"/>
  <c r="B41" i="1"/>
  <c r="G11" i="3"/>
  <c r="G13" i="3" s="1"/>
  <c r="B45" i="1"/>
  <c r="B28" i="3"/>
  <c r="B31" i="3"/>
  <c r="F23" i="3"/>
  <c r="F29" i="3"/>
  <c r="D35" i="3"/>
  <c r="D36" i="3" s="1"/>
  <c r="B32" i="1"/>
  <c r="B35" i="1"/>
  <c r="F13" i="3"/>
  <c r="C27" i="1"/>
  <c r="C14" i="6"/>
  <c r="C17" i="6"/>
  <c r="F16" i="3"/>
  <c r="G23" i="3"/>
  <c r="C35" i="3" l="1"/>
  <c r="C41" i="1"/>
  <c r="G7" i="3"/>
  <c r="C48" i="1"/>
  <c r="G8" i="3"/>
  <c r="G16" i="3" s="1"/>
  <c r="C47" i="1"/>
  <c r="G31" i="3"/>
  <c r="G28" i="3"/>
  <c r="C32" i="1"/>
  <c r="C35" i="1"/>
  <c r="F28" i="3"/>
  <c r="F31" i="3"/>
  <c r="B46" i="1"/>
  <c r="B49" i="1"/>
  <c r="C34" i="3"/>
  <c r="C36" i="3" s="1"/>
  <c r="F9" i="3"/>
  <c r="F15" i="3"/>
  <c r="G9" i="3" l="1"/>
  <c r="G15" i="3"/>
  <c r="C49" i="1"/>
  <c r="C46" i="1"/>
  <c r="F14" i="3"/>
  <c r="F17" i="3"/>
  <c r="G14" i="3" l="1"/>
  <c r="G17" i="3"/>
</calcChain>
</file>

<file path=xl/comments1.xml><?xml version="1.0" encoding="utf-8"?>
<comments xmlns="http://schemas.openxmlformats.org/spreadsheetml/2006/main">
  <authors>
    <author>LOCAL SERVICE</author>
  </authors>
  <commentList>
    <comment ref="A4" authorId="0" shapeId="0">
      <text>
        <r>
          <rPr>
            <b/>
            <sz val="8"/>
            <rFont val="Arial"/>
            <family val="2"/>
          </rPr>
          <t>The name of the business or company to which the
sales plan refers
(variable Company_Name)</t>
        </r>
      </text>
    </comment>
    <comment ref="A5" authorId="0" shapeId="0">
      <text>
        <r>
          <rPr>
            <b/>
            <sz val="8"/>
            <rFont val="Arial"/>
            <family val="2"/>
          </rPr>
          <t>The date of the sales plan
(variable Plan_Date)</t>
        </r>
      </text>
    </comment>
    <comment ref="A8" authorId="0" shapeId="0">
      <text>
        <r>
          <rPr>
            <b/>
            <sz val="8"/>
            <rFont val="Arial"/>
            <family val="2"/>
          </rPr>
          <t>Input data for sales units, in each time period of
the sales plan
(variable Sales_Units_Plan_In)</t>
        </r>
      </text>
    </comment>
    <comment ref="E8" authorId="0" shapeId="0">
      <text>
        <r>
          <rPr>
            <b/>
            <sz val="8"/>
            <rFont val="Arial"/>
            <family val="2"/>
          </rPr>
          <t>Sales units in historical time before the sales
plan time range. This is input data.
(variable Sales_Units_History)</t>
        </r>
      </text>
    </comment>
    <comment ref="A23" authorId="0" shapeId="0">
      <text>
        <r>
          <rPr>
            <b/>
            <sz val="8"/>
            <rFont val="Arial"/>
            <family val="2"/>
          </rPr>
          <t>Prices of the products in each time period in the
sales plan
(variable Price_Plan)</t>
        </r>
      </text>
    </comment>
    <comment ref="E23" authorId="0" shapeId="0">
      <text>
        <r>
          <rPr>
            <b/>
            <sz val="8"/>
            <rFont val="Arial"/>
            <family val="2"/>
          </rPr>
          <t>Prices of the products during the historical time
range before the plan time range. This is computed
from revenue history and sales units history; it
is not input data.
(variable Price_History)</t>
        </r>
      </text>
    </comment>
    <comment ref="A37" authorId="0" shapeId="0">
      <text>
        <r>
          <rPr>
            <b/>
            <sz val="8"/>
            <rFont val="Arial"/>
            <family val="2"/>
          </rPr>
          <t>Revenue for each time period in the sales plan,
computed from price and sale units. The revenue
plan is computed, instead of input data, because
prices are usually the most stable of the three
main variable (revenue, units, and price), so the
model uses price as one of the input variables in
the plan.
(variable Revenue_Plan)</t>
        </r>
      </text>
    </comment>
    <comment ref="E37" authorId="0" shapeId="0">
      <text>
        <r>
          <rPr>
            <b/>
            <sz val="8"/>
            <rFont val="Arial"/>
            <family val="2"/>
          </rPr>
          <t>Revenue in each historical time period before the
beginning of the sales plan time range. This is
input data.
(variable Revenue_History)</t>
        </r>
      </text>
    </comment>
  </commentList>
</comments>
</file>

<file path=xl/comments2.xml><?xml version="1.0" encoding="utf-8"?>
<comments xmlns="http://schemas.openxmlformats.org/spreadsheetml/2006/main">
  <authors>
    <author>LOCAL SERVICE</author>
  </authors>
  <commentList>
    <comment ref="B5" authorId="0" shapeId="0">
      <text>
        <r>
          <rPr>
            <b/>
            <sz val="8"/>
            <rFont val="Arial"/>
            <family val="2"/>
          </rPr>
          <t>A list of the assumptions provide for the sales
plan
(variable Assumptions_Sc_Off)</t>
        </r>
      </text>
    </comment>
    <comment ref="B7" authorId="0" shapeId="0">
      <text>
        <r>
          <rPr>
            <b/>
            <sz val="8"/>
            <rFont val="Arial"/>
            <family val="2"/>
          </rPr>
          <t>The name of the business or company to which the
sales plan refers
(variable Company_Name)</t>
        </r>
      </text>
    </comment>
    <comment ref="B9" authorId="0" shapeId="0">
      <text>
        <r>
          <rPr>
            <b/>
            <sz val="8"/>
            <rFont val="Arial"/>
            <family val="2"/>
          </rPr>
          <t>The date of the sales plan
(variable Plan_Date)</t>
        </r>
      </text>
    </comment>
    <comment ref="B11" authorId="0" shapeId="0">
      <text>
        <r>
          <rPr>
            <b/>
            <sz val="8"/>
            <rFont val="Arial"/>
            <family val="2"/>
          </rPr>
          <t>Average actual selling prices of each product in
each market segment in each time period. This is
computed from actual revenue and actual sales
units, and it is not an input variable.
(variable Price_Actual)</t>
        </r>
      </text>
    </comment>
    <comment ref="B14" authorId="0" shapeId="0">
      <text>
        <r>
          <rPr>
            <b/>
            <sz val="8"/>
            <rFont val="Arial"/>
            <family val="2"/>
          </rPr>
          <t>Prices of the products during the historical time
range before the plan time range. This is computed
from revenue history and sales units history; it
is not input data.
(variable Price_History)</t>
        </r>
      </text>
    </comment>
    <comment ref="B16" authorId="0" shapeId="0">
      <text>
        <r>
          <rPr>
            <b/>
            <sz val="8"/>
            <rFont val="Arial"/>
            <family val="2"/>
          </rPr>
          <t>Prices of the products in each time period in the
sales plan
(variable Price_Plan)</t>
        </r>
      </text>
    </comment>
    <comment ref="B19" authorId="0" shapeId="0">
      <text>
        <r>
          <rPr>
            <b/>
            <sz val="8"/>
            <rFont val="Arial"/>
            <family val="2"/>
          </rPr>
          <t>(variable Products_Dim)</t>
        </r>
      </text>
    </comment>
    <comment ref="B21" authorId="0" shapeId="0">
      <text>
        <r>
          <rPr>
            <b/>
            <sz val="8"/>
            <rFont val="Arial"/>
            <family val="2"/>
          </rPr>
          <t>Revenue in each historical time period before the
beginning of the sales plan time range. This is
input data.
(variable Revenue_History)</t>
        </r>
      </text>
    </comment>
    <comment ref="B23" authorId="0" shapeId="0">
      <text>
        <r>
          <rPr>
            <b/>
            <sz val="8"/>
            <rFont val="Arial"/>
            <family val="2"/>
          </rPr>
          <t>Historical and planned revenue in the total time
range; that is, in the historical and plan time
ranges
(variable Revenue_HistPlan)</t>
        </r>
      </text>
    </comment>
    <comment ref="B25" authorId="0" shapeId="0">
      <text>
        <r>
          <rPr>
            <b/>
            <sz val="8"/>
            <rFont val="Arial"/>
            <family val="2"/>
          </rPr>
          <t>Revenue for each time period in the sales plan,
computed from price and sale units. The revenue
plan is computed, instead of input data, because
prices are usually the most stable of the three
main variable (revenue, units, and price), so the
model uses price as one of the input variables in
the plan.
(variable Revenue_Plan)</t>
        </r>
      </text>
    </comment>
    <comment ref="B27" authorId="0" shapeId="0">
      <text>
        <r>
          <rPr>
            <b/>
            <sz val="8"/>
            <rFont val="Arial"/>
            <family val="2"/>
          </rPr>
          <t>Total actual revenue for each product in the plan
time range. Used to support plots.
(variable Revenue_Plan_tsum_plt)</t>
        </r>
      </text>
    </comment>
    <comment ref="B29" authorId="0" shapeId="0">
      <text>
        <r>
          <rPr>
            <b/>
            <sz val="8"/>
            <rFont val="Arial"/>
            <family val="2"/>
          </rPr>
          <t>Sales units in historical time before the sales
plan time range. This is input data.
(variable Sales_Units_History)</t>
        </r>
      </text>
    </comment>
    <comment ref="B31" authorId="0" shapeId="0">
      <text>
        <r>
          <rPr>
            <b/>
            <sz val="8"/>
            <rFont val="Arial"/>
            <family val="2"/>
          </rPr>
          <t>Historical and planned sales units in the total
time range; that is, in the historical and plan
time ranges
(variable Sales_Units_HistPlan)</t>
        </r>
      </text>
    </comment>
    <comment ref="B33" authorId="0" shapeId="0">
      <text>
        <r>
          <rPr>
            <b/>
            <sz val="8"/>
            <rFont val="Arial"/>
            <family val="2"/>
          </rPr>
          <t>Sales units in the sales plan, by time period.
This is input data.
(variable Sales_Units_Plan)</t>
        </r>
      </text>
    </comment>
    <comment ref="B35" authorId="0" shapeId="0">
      <text>
        <r>
          <rPr>
            <b/>
            <sz val="8"/>
            <rFont val="Arial"/>
            <family val="2"/>
          </rPr>
          <t>Input data for sales units, in each time period of
the sales plan
(variable Sales_Units_Plan_In)</t>
        </r>
      </text>
    </comment>
    <comment ref="B37" authorId="0" shapeId="0">
      <text>
        <r>
          <rPr>
            <b/>
            <sz val="8"/>
            <rFont val="Arial"/>
            <family val="2"/>
          </rPr>
          <t>Total planned sales units of each product in the
total time range; that is, in the historical and
plan time ranges. Used to support plots.
(variable Sales_Units_Plan_tsum_plt)</t>
        </r>
      </text>
    </comment>
    <comment ref="B39" authorId="0" shapeId="0">
      <text>
        <r>
          <rPr>
            <b/>
            <sz val="8"/>
            <rFont val="Arial"/>
            <family val="2"/>
          </rPr>
          <t>Increasing counter for time periods in the history
time range, where the first time period is
numbered 1
(variable Time_History_Period)</t>
        </r>
      </text>
    </comment>
    <comment ref="B41" authorId="0" shapeId="0">
      <text>
        <r>
          <rPr>
            <b/>
            <sz val="8"/>
            <rFont val="Arial"/>
            <family val="2"/>
          </rPr>
          <t>Increasing counter for time periods in the model
time range, where the first time period is
numbered 1
(variable Time_Period)</t>
        </r>
      </text>
    </comment>
    <comment ref="B43" authorId="0" shapeId="0">
      <text>
        <r>
          <rPr>
            <b/>
            <sz val="8"/>
            <rFont val="Arial"/>
            <family val="2"/>
          </rPr>
          <t>Increasing counter for time periods in the plan
time range, where the first time period is
numbered 1
(variable Time_Plan_Period)</t>
        </r>
      </text>
    </comment>
  </commentList>
</comments>
</file>

<file path=xl/comments3.xml><?xml version="1.0" encoding="utf-8"?>
<comments xmlns="http://schemas.openxmlformats.org/spreadsheetml/2006/main">
  <authors>
    <author>LOCAL SERVICE</author>
  </authors>
  <commentList>
    <comment ref="A5" authorId="0" shapeId="0">
      <text>
        <r>
          <rPr>
            <b/>
            <sz val="8"/>
            <rFont val="Arial"/>
            <family val="2"/>
          </rPr>
          <t>Historical and planned revenue in the total time
range; that is, in the historical and plan time
ranges
(variable Revenue_HistPlan)</t>
        </r>
      </text>
    </comment>
    <comment ref="A19" authorId="0" shapeId="0">
      <text>
        <r>
          <rPr>
            <b/>
            <sz val="8"/>
            <rFont val="Arial"/>
            <family val="2"/>
          </rPr>
          <t>Historical and planned sales units in the total
time range; that is, in the historical and plan
time ranges
(variable Sales_Units_HistPlan)</t>
        </r>
      </text>
    </comment>
    <comment ref="B33" authorId="0" shapeId="0">
      <text>
        <r>
          <rPr>
            <b/>
            <sz val="8"/>
            <rFont val="Arial"/>
            <family val="2"/>
          </rPr>
          <t>(variable Products_Dim)</t>
        </r>
      </text>
    </comment>
    <comment ref="C33" authorId="0" shapeId="0">
      <text>
        <r>
          <rPr>
            <b/>
            <sz val="8"/>
            <rFont val="Arial"/>
            <family val="2"/>
          </rPr>
          <t>Total actual revenue for each product in the plan
time range. Used to support plots.
(variable Revenue_Plan_tsum_plt)</t>
        </r>
      </text>
    </comment>
    <comment ref="D33" authorId="0" shapeId="0">
      <text>
        <r>
          <rPr>
            <b/>
            <sz val="8"/>
            <rFont val="Arial"/>
            <family val="2"/>
          </rPr>
          <t>Total planned sales units of each product in the
total time range; that is, in the historical and
plan time ranges. Used to support plots.
(variable Sales_Units_Plan_tsum_plt)</t>
        </r>
      </text>
    </comment>
  </commentList>
</comments>
</file>

<file path=xl/comments4.xml><?xml version="1.0" encoding="utf-8"?>
<comments xmlns="http://schemas.openxmlformats.org/spreadsheetml/2006/main">
  <authors>
    <author>LOCAL SERVICE</author>
  </authors>
  <commentList>
    <comment ref="A4" authorId="0" shapeId="0">
      <text>
        <r>
          <rPr>
            <b/>
            <sz val="8"/>
            <rFont val="Arial"/>
            <family val="2"/>
          </rPr>
          <t>Sales units in the sales plan, by time period.
This is input data.
(variable Sales_Units_Plan)</t>
        </r>
      </text>
    </comment>
    <comment ref="A18" authorId="0" shapeId="0">
      <text>
        <r>
          <rPr>
            <b/>
            <sz val="8"/>
            <rFont val="Arial"/>
            <family val="2"/>
          </rPr>
          <t>Increasing counter for time periods in the model
time range, where the first time period is
numbered 1
(variable Time_Period)</t>
        </r>
      </text>
    </comment>
    <comment ref="A21" authorId="0" shapeId="0">
      <text>
        <r>
          <rPr>
            <b/>
            <sz val="8"/>
            <rFont val="Arial"/>
            <family val="2"/>
          </rPr>
          <t>Increasing counter for time periods in the history
time range, where the first time period is
numbered 1
(variable Time_History_Period)</t>
        </r>
      </text>
    </comment>
  </commentList>
</comments>
</file>

<file path=xl/sharedStrings.xml><?xml version="1.0" encoding="utf-8"?>
<sst xmlns="http://schemas.openxmlformats.org/spreadsheetml/2006/main" count="375" uniqueCount="268">
  <si>
    <t>:A:0:Sales_Units_Plan</t>
  </si>
  <si>
    <t>Plot Vars'!Revenue_HistPlan_Products_Product_1_Sales_Channels_Channel_1</t>
  </si>
  <si>
    <t>Plot Vars'!Sales_Units_HistPlan_Products_Product_2_Sales_Channels_Channel_2</t>
  </si>
  <si>
    <t>Revenue_History["Products.Product_1", "Sales_Channels.Channel_1", DATE(2011,1,1)]|</t>
  </si>
  <si>
    <t>Plot Vars'!Revenue_HistPlan_Products_Product_2</t>
  </si>
  <si>
    <t>Sales_Units_Plan_In["Products.Product_2", "Sales_Channels.Channel_1", DATE(2012,4,1)]|=B14</t>
  </si>
  <si>
    <t>:A:0:Time_Plan_Period</t>
  </si>
  <si>
    <t>ifm(Time_Period&lt;=last(Time_History_Period)+0.01, Sales_Units_History, Sales_Units_Plan)</t>
  </si>
  <si>
    <t>:D:0:Sales_Channels.Channel_2</t>
  </si>
  <si>
    <t>Sales_Units_History["Products.Product_2", "Sales_Channels.Channel_2", DATE(2011,1,1)]|</t>
  </si>
  <si>
    <t>Product 1</t>
  </si>
  <si>
    <t>Price_Plan["Products.Product_1", "Sales_Channels.Channel_2", DATE(2012,1,1)]|=1</t>
  </si>
  <si>
    <t>Product 2</t>
  </si>
  <si>
    <t>Level As</t>
  </si>
  <si>
    <t>Sales_Units_History["Products.Product_1", "Sales_Channels.Channel_2", DATE(2011,1,1)]|</t>
  </si>
  <si>
    <t>:D:2:Products.Product_1</t>
  </si>
  <si>
    <t>preve(0)+1</t>
  </si>
  <si>
    <t>Sales_Units_Plan_In["Products.Product_1", "Sales_Channels.Channel_2", DATE(2012,1,1)]|=0</t>
  </si>
  <si>
    <t>Company_Name[]|</t>
  </si>
  <si>
    <t>Increasing counter for time periods in the plan time range, where the first time period is numbered 1</t>
  </si>
  <si>
    <t>Total As</t>
  </si>
  <si>
    <t>Sales_Units_Plan_In["Products.Product_1", "Sales_Channels.Channel_2", DATE(2012,4,1)]|=B11</t>
  </si>
  <si>
    <t>if(Sales_Units_History=0, 0, Revenue_History/Sales_Units_History)</t>
  </si>
  <si>
    <t>:D:0:Products</t>
  </si>
  <si>
    <t>:A:-1:Products_Dim</t>
  </si>
  <si>
    <t>Plan_Date</t>
  </si>
  <si>
    <t>Revenue for each time period in the sales plan, computed from price and sale units. The revenue plan is computed, instead of input data, because prices are usually the most stable of the three main variable (revenue, units, and price), so the model uses price as one of the input variables in the plan.</t>
  </si>
  <si>
    <t>Revenue_History["Products.Product_1", "Sales_Channels.Channel_2", DATE(2011,10,1)]|</t>
  </si>
  <si>
    <t>Plot Vars'!Revenue_HistPlan_Products_Product_2_Sales_Channels_Channel_2</t>
  </si>
  <si>
    <t>Revenue_History["Products.Product_2", "Sales_Channels.Channel_1", DATE(2011,10,1)]|</t>
  </si>
  <si>
    <t>Sales_Units_Plan_In["Products.Product_1", "Sales_Channels.Channel_1", DATE(2012,1,1)]|=0</t>
  </si>
  <si>
    <t>Price_Plan*Sales_Units_Plan</t>
  </si>
  <si>
    <t>Revenue - Plan</t>
  </si>
  <si>
    <t>Sales Units</t>
  </si>
  <si>
    <t>Sales Channels</t>
  </si>
  <si>
    <t>Products</t>
  </si>
  <si>
    <t>Sales units in historical time before the sales plan time range. This is input data.</t>
  </si>
  <si>
    <t>Price History</t>
  </si>
  <si>
    <t>:A:-1:Sales_Units_HistPlan</t>
  </si>
  <si>
    <t>ABC, Inc.</t>
  </si>
  <si>
    <t>Increasing counter for time periods in the history time range, where the first time period is numbered 1</t>
  </si>
  <si>
    <t>Sales_Units_History["Products.Product_2", "Sales_Channels.Channel_1", DATE(2011,10,1)]|</t>
  </si>
  <si>
    <t>Total actual revenue for each product in the plan time range. Used to support plots.</t>
  </si>
  <si>
    <t>Price_Plan["Products.Product_2", "Sales_Channels.Channel_2", DATE(2012,4,1)]|=B30</t>
  </si>
  <si>
    <t>Revenue_History["Products.Product_2", "Sales_Channels.Channel_1", DATE(2011,7,1)]|</t>
  </si>
  <si>
    <t>Revenue_History["Products.Product_1", "Sales_Channels.Channel_1", DATE(2011,4,1)]|</t>
  </si>
  <si>
    <t>(Compute)'!Revenue_HistPlan_Date</t>
  </si>
  <si>
    <t>Price_Plan["Products.Product_2", "Sales_Channels.Channel_1", DATE(2012,1,1)]|=1</t>
  </si>
  <si>
    <t>:A:-1:Sales_Units_Plan</t>
  </si>
  <si>
    <t>Sales Units - Plan</t>
  </si>
  <si>
    <t>The name of the business or company to which the sales plan refers</t>
  </si>
  <si>
    <t>Revenue_History["Products.Product_1", "Sales_Channels.Channel_2", DATE(2011,1,1)]|</t>
  </si>
  <si>
    <t>Revenue_History["Products.Product_2", "Sales_Channels.Channel_2", DATE(2011,1,1)]|</t>
  </si>
  <si>
    <t>Revenue_Plan</t>
  </si>
  <si>
    <t>Dimension (item)</t>
  </si>
  <si>
    <t>Revenue in each historical time period before the beginning of the sales plan time range. This is input data.</t>
  </si>
  <si>
    <t>Sales_Units_Plan_In["Products.Product_2", "Sales_Channels.Channel_2", DATE(2012,4,1)]|=B15</t>
  </si>
  <si>
    <t>A list of the sales channels or selling locations</t>
  </si>
  <si>
    <t xml:space="preserve">  Product_1</t>
  </si>
  <si>
    <t>:A:0:Sales_Units_HistPlan</t>
  </si>
  <si>
    <t>:A:-1:Company_Name</t>
  </si>
  <si>
    <t>Avg Price - Plan</t>
  </si>
  <si>
    <t>Revenue_History["Products.Product_2", "Sales_Channels.Channel_2", DATE(2011,10,1)]|</t>
  </si>
  <si>
    <t>Assumptions_Sc_Off</t>
  </si>
  <si>
    <t>(Compute)'!Revenue_HistPlan_Time_Period</t>
  </si>
  <si>
    <t>:D:0:Products.Product_2</t>
  </si>
  <si>
    <t>model_date(1)</t>
  </si>
  <si>
    <t>:A:-1:Revenue_History</t>
  </si>
  <si>
    <t>Company_Name</t>
  </si>
  <si>
    <t>(Compute)'!Sales_Units_HistPlan_Date</t>
  </si>
  <si>
    <t>Plot Vars'!Revenue_HistPlan_Products</t>
  </si>
  <si>
    <t>Plot Vars'!Sales_Units_HistPlan_Products_Product_1_Sales_Channels</t>
  </si>
  <si>
    <t>Plot Vars'!Revenue_HistPlan_Products_Product_1_Sales_Channels_Channel_2</t>
  </si>
  <si>
    <t>:A:0:Sales_Units_Plan_tsum_plt</t>
  </si>
  <si>
    <t>Sales_Units_History["Products.Product_1", "Sales_Channels.Channel_2", DATE(2011,4,1)]|</t>
  </si>
  <si>
    <t xml:space="preserve">  Channel_2</t>
  </si>
  <si>
    <t>Sales_Units_Plan_In["Products.Product_1", "Sales_Channels.Channel_1", DATE(2012,4,1)]|=B10</t>
  </si>
  <si>
    <t>:D:0:Products.Product_1</t>
  </si>
  <si>
    <t>Revenue History</t>
  </si>
  <si>
    <t>Historical and planned sales units in the total time range; that is, in the historical and plan time ranges</t>
  </si>
  <si>
    <t>Plot Vars'!Revenue_HistPlan_Products_Product_1</t>
  </si>
  <si>
    <t/>
  </si>
  <si>
    <t>Plot Vars'!Sales_Units_Plan_tsum_plt</t>
  </si>
  <si>
    <t>preve(0)</t>
  </si>
  <si>
    <t>:A:-1:Time_Period</t>
  </si>
  <si>
    <t>Sales_Units_History["Products.Product_2", "Sales_Channels.Channel_1", DATE(2011,1,1)]|</t>
  </si>
  <si>
    <t>:A:0:Assumptions_Sc_Off</t>
  </si>
  <si>
    <t>Sales_Units_History["Products.Product_1", "Sales_Channels.Channel_1", DATE(2011,1,1)]|</t>
  </si>
  <si>
    <t>:A:-1:Time_History_Period</t>
  </si>
  <si>
    <t>Revenue_History["Products.Product_1", "Sales_Channels.Channel_2", DATE(2011,4,1)]|</t>
  </si>
  <si>
    <t>Revenue_History["Products.Product_2", "Sales_Channels.Channel_1", DATE(2011,1,1)]|</t>
  </si>
  <si>
    <t>Company Name</t>
  </si>
  <si>
    <t>:D:1:Sales_Channels</t>
  </si>
  <si>
    <t>:A:-1:Time_Plan_Period</t>
  </si>
  <si>
    <t>Products Dim</t>
  </si>
  <si>
    <t>:A:0:Products_Dim</t>
  </si>
  <si>
    <t>Products, Sales_Channels</t>
  </si>
  <si>
    <t>Sales_Units_History["Products.Product_1", "Sales_Channels.Channel_1", DATE(2011,4,1)]|</t>
  </si>
  <si>
    <t>Plot Vars'!Revenue_HistPlan_Products_Product_1_Sales_Channels</t>
  </si>
  <si>
    <t>A list of the products and the product families to which they belong</t>
  </si>
  <si>
    <t>:A:0:Company_Name</t>
  </si>
  <si>
    <t>Sales_Units_Plan_In["Products.Product_2", "Sales_Channels.Channel_1", DATE(2012,1,1)]|=0</t>
  </si>
  <si>
    <t>:A:0:Plan_Date</t>
  </si>
  <si>
    <t>:A:0:Revenue_Plan_tsum_plt</t>
  </si>
  <si>
    <t>:WS:</t>
  </si>
  <si>
    <t>Price_Plan["Products.Product_1", "Sales_Channels.Channel_2", DATE(2012,4,1)]|=B26</t>
  </si>
  <si>
    <t>Sales_Units_Plan_In</t>
  </si>
  <si>
    <t>Plan_Date[]|='(FnCalls 1)'!A5</t>
  </si>
  <si>
    <t>Plot Vars'!Sales_Units_HistPlan_Products_Product_1_Sales_Channels_Channel_2</t>
  </si>
  <si>
    <t>Assumptions</t>
  </si>
  <si>
    <t>Input data for sales units, in each time period of the sales plan</t>
  </si>
  <si>
    <t>Sales_Units_HistPlan</t>
  </si>
  <si>
    <t>Plot Vars'!Sales_Units_HistPlan_Products_Product_1_Sales_Channels_Channel_1</t>
  </si>
  <si>
    <t>Time_Plan_Period</t>
  </si>
  <si>
    <t>Revenue_HistPlan</t>
  </si>
  <si>
    <t>(Compute)'!Sales_Units_HistPlan_Time_Period</t>
  </si>
  <si>
    <t>Sales_Units_History</t>
  </si>
  <si>
    <t>Plot Vars'!Sales_Units_HistPlan_Products_Product_1</t>
  </si>
  <si>
    <t>:A:-1:Price_Plan</t>
  </si>
  <si>
    <t>:D:2:Products</t>
  </si>
  <si>
    <t>Revenue_Plan_tsum_plt</t>
  </si>
  <si>
    <t>Model Start</t>
  </si>
  <si>
    <t>Sales_Units_History["Products.Product_1", "Sales_Channels.Channel_1", DATE(2011,10,1)]|</t>
  </si>
  <si>
    <t>ifm(Time_Period&lt;=last(Time_History_Period)+0.01, Revenue_History, Revenue_Plan)</t>
  </si>
  <si>
    <t>:A:-1:Price_Actual</t>
  </si>
  <si>
    <t>if(isblank(Sales_Units_Plan), 0, if(Sales_Units_Plan=0, 0, Revenue_Plan/Sales_Units_Plan))</t>
  </si>
  <si>
    <t>Average actual selling prices of each product in each market segment in each time period. This is computed from actual revenue and actual sales units, and it is not an input variable.</t>
  </si>
  <si>
    <t>:A:0:Time_Period</t>
  </si>
  <si>
    <t>Time Period</t>
  </si>
  <si>
    <t>Sales_Channels</t>
  </si>
  <si>
    <t>Plot Vars'!Revenue_HistPlan_Products_Product_2_Sales_Channels</t>
  </si>
  <si>
    <t>Sales_Units_History["Products.Product_2", "Sales_Channels.Channel_1", DATE(2011,4,1)]|</t>
  </si>
  <si>
    <t>Products_Dim</t>
  </si>
  <si>
    <t>Sales_Units_History["Products.Product_2", "Sales_Channels.Channel_2", DATE(2011,10,1)]|</t>
  </si>
  <si>
    <t>Revenue_History["Products.Product_2", "Sales_Channels.Channel_1", DATE(2011,4,1)]|</t>
  </si>
  <si>
    <t>:A:-1:Revenue_HistPlan</t>
  </si>
  <si>
    <t>Revenue_History["Products.Product_1", "Sales_Channels.Channel_1", DATE(2011,7,1)]|</t>
  </si>
  <si>
    <t>:D:-1:Products</t>
  </si>
  <si>
    <t>Sales_Units_Plan_tsum_plt</t>
  </si>
  <si>
    <t>Time_Period</t>
  </si>
  <si>
    <t>Time_History_Period</t>
  </si>
  <si>
    <t>:A:0:Revenue_HistPlan</t>
  </si>
  <si>
    <t>Comment</t>
  </si>
  <si>
    <t>diminfo("Products", 7)</t>
  </si>
  <si>
    <t>Revenue_History["Products.Product_1", "Sales_Channels.Channel_2", DATE(2011,7,1)]|</t>
  </si>
  <si>
    <t>Sales_Units_History["Products.Product_1", "Sales_Channels.Channel_2", DATE(2011,7,1)]|</t>
  </si>
  <si>
    <t>Sales_Units_History["Products.Product_2", "Sales_Channels.Channel_2", DATE(2011,7,1)]|</t>
  </si>
  <si>
    <t>Sales_Units_History["Products.Product_1", "Sales_Channels.Channel_2", DATE(2011,10,1)]|</t>
  </si>
  <si>
    <t>Plot Vars'!Revenue_Plan_tsum_plt</t>
  </si>
  <si>
    <t>Price_Plan["Products.Product_2", "Sales_Channels.Channel_1", DATE(2012,4,1)]|=B29</t>
  </si>
  <si>
    <t>Price_Plan["Products.Product_1", "Sales_Channels.Channel_1", DATE(2012,1,1)]|=1</t>
  </si>
  <si>
    <t>:A:0:Price_History</t>
  </si>
  <si>
    <t>Price_Plan["Products.Product_1", "Sales_Channels.Channel_1", DATE(2012,4,1)]|=B25</t>
  </si>
  <si>
    <t>Plot Vars'!Revenue_HistPlan_Products_Product_2_Sales_Channels_Channel_1</t>
  </si>
  <si>
    <t>:D:-1:Sales_Channels</t>
  </si>
  <si>
    <t>Sales_Units_Plan</t>
  </si>
  <si>
    <t>:D:0:Sales_Channels.Channel_1</t>
  </si>
  <si>
    <t>Plot Vars'!Products_Dim</t>
  </si>
  <si>
    <t>Channel 1</t>
  </si>
  <si>
    <t xml:space="preserve">  Product_2</t>
  </si>
  <si>
    <t>Sales_Units_Plan_In["Products.Product_2", "Sales_Channels.Channel_2", DATE(2012,1,1)]|=0</t>
  </si>
  <si>
    <t>:A:-1:Revenue_Plan_tsum_plt</t>
  </si>
  <si>
    <t>:A:0:Sales_Units_History</t>
  </si>
  <si>
    <t>preve(1)</t>
  </si>
  <si>
    <t>:A:-1:Revenue_Plan</t>
  </si>
  <si>
    <t>if(isblank(0), 0, if(0=0, 0, 0/0))</t>
  </si>
  <si>
    <t>Total</t>
  </si>
  <si>
    <t>Revenue_History["Products.Product_1", "Sales_Channels.Channel_1", DATE(2011,10,1)]|</t>
  </si>
  <si>
    <t>Sales_Units_History["Products.Product_1", "Sales_Channels.Channel_1", DATE(2011,7,1)]|</t>
  </si>
  <si>
    <t>Prices of the products during the historical time range before the plan time range. This is computed from revenue history and sales units history; it is not input data.</t>
  </si>
  <si>
    <t>:D:1:Products</t>
  </si>
  <si>
    <t>Formula / Data</t>
  </si>
  <si>
    <t>:D:0:Sales_Channels</t>
  </si>
  <si>
    <t>:A:-1:Sales_Units_Plan_tsum_plt</t>
  </si>
  <si>
    <t>:SD:0:1/1/2011</t>
  </si>
  <si>
    <t>Price_Actual</t>
  </si>
  <si>
    <t>:D:2:Sales_Channels.Channel_1</t>
  </si>
  <si>
    <t>Total planned sales units of each product in the total time range; that is, in the historical and plan time ranges. Used to support plots.</t>
  </si>
  <si>
    <t>:A:0:Sales_Units_Plan_In</t>
  </si>
  <si>
    <t>:A:0:Revenue_History</t>
  </si>
  <si>
    <t>Price_Plan</t>
  </si>
  <si>
    <t>:A:0:Time_History_Period</t>
  </si>
  <si>
    <t>:A:-1:Sales_Units_History</t>
  </si>
  <si>
    <t>Plot Vars'!Sales_Units_HistPlan_Products</t>
  </si>
  <si>
    <t>Price_History</t>
  </si>
  <si>
    <t>Plot Vars'!Sales_Units_HistPlan_Products_Product_2_Sales_Channels_Channel_1</t>
  </si>
  <si>
    <t>Revenue_History</t>
  </si>
  <si>
    <t>:A:0:Price_Plan</t>
  </si>
  <si>
    <t>Revenue_History["Products.Product_2", "Sales_Channels.Channel_2", DATE(2011,7,1)]|</t>
  </si>
  <si>
    <t>Revenue</t>
  </si>
  <si>
    <t>Sales units in the sales plan, by time period. This is input data.</t>
  </si>
  <si>
    <t>Revenue_History["Products.Product_2", "Sales_Channels.Channel_2", DATE(2011,4,1)]|</t>
  </si>
  <si>
    <t>Display As</t>
  </si>
  <si>
    <t>Plot Vars'!Sales_Units_HistPlan_Products_Product_2_Sales_Channels</t>
  </si>
  <si>
    <t>Global</t>
  </si>
  <si>
    <t>Plot Vars'!Sales_Units_HistPlan_Products_Product_2</t>
  </si>
  <si>
    <t>Data:</t>
  </si>
  <si>
    <t>:A:0:Price_Actual</t>
  </si>
  <si>
    <t>Roll-up:</t>
  </si>
  <si>
    <t>A list of the assumptions provide for the sales plan</t>
  </si>
  <si>
    <t>Prices of the products in each time period in the sales plan</t>
  </si>
  <si>
    <t>Sales_Units_History["Products.Product_2", "Sales_Channels.Channel_1", DATE(2011,7,1)]|</t>
  </si>
  <si>
    <t>:A:-1:Sales_Units_Plan_In</t>
  </si>
  <si>
    <t>:A:-1:Plan_Date</t>
  </si>
  <si>
    <t>Sales Units History</t>
  </si>
  <si>
    <t>Price_Plan["Products.Product_2", "Sales_Channels.Channel_2", DATE(2012,1,1)]|=1</t>
  </si>
  <si>
    <t>Plan Date</t>
  </si>
  <si>
    <t>Dimension Index</t>
  </si>
  <si>
    <t>Display Label</t>
  </si>
  <si>
    <t>:A:-1:Assumptions_Sc_Off</t>
  </si>
  <si>
    <t>Sales_Units_History["Products.Product_2", "Sales_Channels.Channel_2", DATE(2011,4,1)]|</t>
  </si>
  <si>
    <t>Variable</t>
  </si>
  <si>
    <t xml:space="preserve">  Channel_1</t>
  </si>
  <si>
    <t>The date of the sales plan</t>
  </si>
  <si>
    <t>:D:2:Sales_Channels</t>
  </si>
  <si>
    <t>Display Item As</t>
  </si>
  <si>
    <t>:A:0:Revenue_Plan</t>
  </si>
  <si>
    <t>Historical and planned revenue in the total time range; that is, in the historical and plan time ranges</t>
  </si>
  <si>
    <t>:A:-1:Price_History</t>
  </si>
  <si>
    <t xml:space="preserve">Avg Price - Actual </t>
  </si>
  <si>
    <t>Channel 2</t>
  </si>
  <si>
    <t>Increasing counter for time periods in the model time range, where the first time period is numbered 1</t>
  </si>
  <si>
    <t>Sales Plan for a Small Startup</t>
  </si>
  <si>
    <t>You can customize this template by filling in a simple form, without editing a spreadsheet.</t>
  </si>
  <si>
    <r>
      <t xml:space="preserve">A </t>
    </r>
    <r>
      <rPr>
        <b/>
        <i/>
        <sz val="10"/>
        <rFont val="Arial"/>
        <family val="2"/>
      </rPr>
      <t>customized</t>
    </r>
    <r>
      <rPr>
        <b/>
        <sz val="10"/>
        <rFont val="Arial"/>
        <family val="2"/>
      </rPr>
      <t xml:space="preserve"> template</t>
    </r>
    <r>
      <rPr>
        <sz val="10"/>
        <rFont val="Arial"/>
        <family val="2"/>
      </rPr>
      <t xml:space="preserve"> is a flexible model that you can adapt to your situation by filling in a simple form, without editing a spreadsheet or its formulas. For example, you can specify time range and time grain; number and names of items in a dimension (such as your products and product families); and include or exclude major features. The resulting spreadsheet matches your needs better than any standard template.</t>
    </r>
  </si>
  <si>
    <t>Get a customized version of this template on our website.</t>
  </si>
  <si>
    <t>ModelSheet provides you with customized templates in three ways.</t>
  </si>
  <si>
    <t>1. Order a customized version of this template.</t>
  </si>
  <si>
    <t>Click "+" for more information.</t>
  </si>
  <si>
    <r>
      <rPr>
        <sz val="10"/>
        <rFont val="Times New Roman"/>
        <family val="1"/>
      </rPr>
      <t>•</t>
    </r>
    <r>
      <rPr>
        <sz val="10"/>
        <rFont val="Arial"/>
        <family val="2"/>
      </rPr>
      <t xml:space="preserve"> You can specify custom features by filling out a simple form. (Click on "+" for more information.)</t>
    </r>
  </si>
  <si>
    <t>Precise customizations vary from template to template. Examples:</t>
  </si>
  <si>
    <r>
      <rPr>
        <sz val="10"/>
        <rFont val="Calibri"/>
        <family val="2"/>
      </rPr>
      <t>−</t>
    </r>
    <r>
      <rPr>
        <sz val="10"/>
        <rFont val="Arial"/>
        <family val="2"/>
      </rPr>
      <t xml:space="preserve"> Specify the starting time, time range, time grain and rollup time grains (such as annual sums).</t>
    </r>
  </si>
  <si>
    <r>
      <rPr>
        <sz val="10"/>
        <rFont val="Times New Roman"/>
        <family val="1"/>
      </rPr>
      <t>−</t>
    </r>
    <r>
      <rPr>
        <sz val="10"/>
        <rFont val="Arial"/>
        <family val="2"/>
      </rPr>
      <t xml:space="preserve"> Specify the items in a dimension and levels of hierarchy (such as product families and products).</t>
    </r>
  </si>
  <si>
    <r>
      <rPr>
        <sz val="10"/>
        <rFont val="Times New Roman"/>
        <family val="1"/>
      </rPr>
      <t>−</t>
    </r>
    <r>
      <rPr>
        <sz val="10"/>
        <rFont val="Arial"/>
        <family val="2"/>
      </rPr>
      <t xml:space="preserve"> Include or exclude entire sub-models in the template.</t>
    </r>
  </si>
  <si>
    <r>
      <rPr>
        <sz val="10"/>
        <rFont val="Calibri"/>
        <family val="2"/>
      </rPr>
      <t>−</t>
    </r>
    <r>
      <rPr>
        <sz val="10"/>
        <rFont val="Arial"/>
        <family val="2"/>
      </rPr>
      <t xml:space="preserve"> These features </t>
    </r>
    <r>
      <rPr>
        <sz val="10"/>
        <rFont val="Arial"/>
        <family val="2"/>
      </rPr>
      <t>address the most serious problem with conventional spreadsheet templates: You can
   customize a template in many ways without having to interpret and edit numerous cell formulas.</t>
    </r>
  </si>
  <si>
    <r>
      <rPr>
        <sz val="10"/>
        <rFont val="Times New Roman"/>
        <family val="1"/>
      </rPr>
      <t>•</t>
    </r>
    <r>
      <rPr>
        <sz val="10"/>
        <rFont val="Arial"/>
        <family val="2"/>
      </rPr>
      <t xml:space="preserve"> You can edit many aspects of your Excel template after receiving it. (Click on "+" for more information.)</t>
    </r>
  </si>
  <si>
    <r>
      <rPr>
        <sz val="10"/>
        <rFont val="Times New Roman"/>
        <family val="1"/>
      </rPr>
      <t>−</t>
    </r>
    <r>
      <rPr>
        <sz val="10"/>
        <rFont val="Arial"/>
        <family val="2"/>
      </rPr>
      <t xml:space="preserve"> Edit input data in clearly marked input cells.</t>
    </r>
  </si>
  <si>
    <r>
      <rPr>
        <sz val="10"/>
        <rFont val="Times New Roman"/>
        <family val="1"/>
      </rPr>
      <t>−</t>
    </r>
    <r>
      <rPr>
        <sz val="10"/>
        <rFont val="Arial"/>
        <family val="2"/>
      </rPr>
      <t xml:space="preserve"> Edit the model start date of a template, so your template is not out of date when the start date changes.</t>
    </r>
  </si>
  <si>
    <r>
      <rPr>
        <sz val="10"/>
        <rFont val="Times New Roman"/>
        <family val="1"/>
      </rPr>
      <t>−</t>
    </r>
    <r>
      <rPr>
        <sz val="10"/>
        <rFont val="Arial"/>
        <family val="2"/>
      </rPr>
      <t xml:space="preserve"> Edit names of dimension items in once place (such as products, departments, expense accounts).</t>
    </r>
  </si>
  <si>
    <r>
      <rPr>
        <sz val="10"/>
        <rFont val="Times New Roman"/>
        <family val="1"/>
      </rPr>
      <t>•</t>
    </r>
    <r>
      <rPr>
        <sz val="10"/>
        <rFont val="Arial"/>
        <family val="2"/>
      </rPr>
      <t xml:space="preserve"> ModelSheet Excel templates are easier to understand. (Click on "+" for more information.)</t>
    </r>
  </si>
  <si>
    <r>
      <rPr>
        <sz val="10"/>
        <rFont val="Calibri"/>
        <family val="2"/>
      </rPr>
      <t>−</t>
    </r>
    <r>
      <rPr>
        <sz val="10"/>
        <rFont val="Arial"/>
        <family val="2"/>
      </rPr>
      <t xml:space="preserve"> Each table has an Excel comment that provides a variable name and explains the variable. </t>
    </r>
  </si>
  <si>
    <r>
      <rPr>
        <sz val="10"/>
        <rFont val="Times New Roman"/>
        <family val="1"/>
      </rPr>
      <t>−</t>
    </r>
    <r>
      <rPr>
        <sz val="10"/>
        <rFont val="Arial"/>
        <family val="2"/>
      </rPr>
      <t xml:space="preserve"> Worksheet "Formulas" expresses the entire model with named variables and symbolic formulas. Although
   the symbolic formulas are not executable in Excel, they are what the model is made from in ModelSheet.</t>
    </r>
  </si>
  <si>
    <t>− You never need to read inscrutable cell formulas to understand a ModelSheet customized template.</t>
  </si>
  <si>
    <t>Explore our customized templates.</t>
  </si>
  <si>
    <t>2. If you want more customizations, retain ModelSheet Software to build them for you.</t>
  </si>
  <si>
    <r>
      <rPr>
        <sz val="10"/>
        <rFont val="Times New Roman"/>
        <family val="1"/>
      </rPr>
      <t>•</t>
    </r>
    <r>
      <rPr>
        <sz val="10"/>
        <rFont val="Arial"/>
        <family val="2"/>
      </rPr>
      <t xml:space="preserve"> </t>
    </r>
    <r>
      <rPr>
        <sz val="10"/>
        <rFont val="Arial"/>
        <family val="2"/>
      </rPr>
      <t>Our staff has extensive experience in many areas of business and engineering analysis.</t>
    </r>
  </si>
  <si>
    <t>• ModelSheet technology enables us to offer you more value for your consulting dollar.</t>
  </si>
  <si>
    <t>Learn more about consulting services.</t>
  </si>
  <si>
    <t>3. Use the ModelSheet Authoring Environment to build and customize your spreadsheet models.</t>
  </si>
  <si>
    <t>The ModelSheet Authoring Environment is a SaaS application for developing and maintaining business models and delivering them in conventional spreadsheets.</t>
  </si>
  <si>
    <t>Click "+" to learn more about ModelSheet technology that makes customized template possible.</t>
  </si>
  <si>
    <t>This Excel workbook was generated using ModelSheet, a revolutionary new spreadsheet technology. ModelSheet allows you to develop business models using readable formulas, while avoiding the details of cell addresses and hard-to-change sheet layouts. The end result is a conventional Excel workbook just like this one. We built ModelSheet because we believe that spreadsheets are a great way of communicating results but we think it's just too hard to use them to develop reliable, maintainable, expressive and collaborative models.</t>
  </si>
  <si>
    <t>You'll get a glimpse of ModelSheet's advantages when you take a look at the "Formulas" tab and realize how few separate, readable formulas are needed to produce all of the other worksheets. In addition to formulas, ModelSheet knows about the "dimensions" in your model (e.g., products, locations, departments) as well as the time series that you're using (e.g., 5 years in quarters.) ModelSheet raises the level of thinking and acting from individual cells to natural modeling concepts.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</si>
  <si>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The ModelSheet authoring environment raises the level of thinking and acting from individual cells to natural modeling concepts like variables, dimensions, time series and accounting types.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</si>
  <si>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We have more to tell you about ModelSheet and we'd like to hear about your needs for templates and models.</t>
  </si>
  <si>
    <t>Please visit our website at www.modelsheetsoft.com</t>
  </si>
  <si>
    <t>or contact us at info@modelsheetsoft.com.</t>
  </si>
  <si>
    <t>Description of the Sales Plan for a Small Startup</t>
  </si>
  <si>
    <t>The model organizes sales history and a sales plan, with sales units, prices and revenue, segmented by product.</t>
  </si>
  <si>
    <r>
      <rPr>
        <sz val="10"/>
        <rFont val="Times New Roman"/>
        <family val="1"/>
      </rPr>
      <t>•</t>
    </r>
    <r>
      <rPr>
        <sz val="10"/>
        <rFont val="Arial"/>
        <family val="2"/>
      </rPr>
      <t xml:space="preserve"> You specify the time range and time grain (days, weeks, months, ...). You can alter the start date in Excel.</t>
    </r>
  </si>
  <si>
    <r>
      <rPr>
        <sz val="10"/>
        <rFont val="Times New Roman"/>
        <family val="1"/>
      </rPr>
      <t>•</t>
    </r>
    <r>
      <rPr>
        <sz val="10"/>
        <rFont val="Arial"/>
        <family val="2"/>
      </rPr>
      <t xml:space="preserve"> You specify the number of products and their names. Products can be assigned to product families.</t>
    </r>
  </si>
  <si>
    <r>
      <rPr>
        <sz val="10"/>
        <rFont val="Times New Roman"/>
        <family val="1"/>
      </rPr>
      <t>•</t>
    </r>
    <r>
      <rPr>
        <sz val="10"/>
        <rFont val="Arial"/>
        <family val="2"/>
      </rPr>
      <t xml:space="preserve"> Enter historical data before plan time to help see trends.</t>
    </r>
  </si>
  <si>
    <r>
      <rPr>
        <sz val="10"/>
        <rFont val="Times New Roman"/>
        <family val="1"/>
      </rPr>
      <t>•</t>
    </r>
    <r>
      <rPr>
        <sz val="10"/>
        <rFont val="Arial"/>
        <family val="2"/>
      </rPr>
      <t xml:space="preserve"> Compare plan and actual values for revenue and sales units in tables and graphs (Advanced version).</t>
    </r>
  </si>
  <si>
    <r>
      <rPr>
        <sz val="10"/>
        <rFont val="Times New Roman"/>
        <family val="1"/>
      </rPr>
      <t>•</t>
    </r>
    <r>
      <rPr>
        <sz val="10"/>
        <rFont val="Arial"/>
        <family val="2"/>
      </rPr>
      <t xml:space="preserve"> Organizes your text assumptions that underlie the cash flow plan. (Advanced version)</t>
    </r>
  </si>
  <si>
    <r>
      <rPr>
        <sz val="10"/>
        <rFont val="Times New Roman"/>
        <family val="1"/>
      </rPr>
      <t>•</t>
    </r>
    <r>
      <rPr>
        <sz val="10"/>
        <rFont val="Arial"/>
        <family val="2"/>
      </rPr>
      <t xml:space="preserve"> Use three optional scenarios to specify low, medium and high sales plans.</t>
    </r>
  </si>
  <si>
    <t>This Excel workbook was generated by ModelSheet on March 1, 2011, except for this worksheet of comments.</t>
  </si>
  <si>
    <t>Copyright © 2011 ModelSheet Software, LLC</t>
  </si>
  <si>
    <t>ModelSheet and the ModelSheet logo are registered trademarks of ModelSheet Software, LLC.</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</si>
</sst>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0_);[Red]\(&quot;$&quot;#,##0\)"/>
    <numFmt numFmtId="165" formatCode="&quot;$&quot;#,##0.00_);[Red]\(&quot;$&quot;#,##0.00\)"/>
    <numFmt numFmtId="166" formatCode="#,##0.0%"/>
    <numFmt numFmtId="167" formatCode="&quot;$&quot;#,##0.000_);[Red]\(&quot;$&quot;#,##0.000\)"/>
    <numFmt numFmtId="168" formatCode="#,##0.000"/>
    <numFmt numFmtId="169" formatCode="#,##0.0"/>
    <numFmt numFmtId="170" formatCode="#,##0%"/>
    <numFmt numFmtId="171" formatCode="&quot;$&quot;#,##0.0_);[Red]\(&quot;$&quot;#,##0.0\)"/>
  </numFmts>
  <fonts count="16" x14ac:knownFonts="1">
    <font>
      <sz val="10"/>
      <name val="Arial"/>
      <family val="2"/>
    </font>
    <font>
      <sz val="10"/>
      <name val="Arial"/>
      <family val="2"/>
    </font>
    <font>
      <b/>
      <sz val="12"/>
      <color indexed="8"/>
      <name val="Arial"/>
      <family val="2"/>
    </font>
    <font>
      <b/>
      <sz val="8"/>
      <color indexed="8"/>
      <name val="Arial"/>
      <family val="2"/>
    </font>
    <font>
      <b/>
      <i/>
      <sz val="8"/>
      <color indexed="8"/>
      <name val="Arial"/>
      <family val="2"/>
    </font>
    <font>
      <i/>
      <sz val="8"/>
      <color indexed="8"/>
      <name val="Arial"/>
      <family val="2"/>
    </font>
    <font>
      <sz val="8"/>
      <color indexed="8"/>
      <name val="Arial"/>
      <family val="2"/>
    </font>
    <font>
      <b/>
      <sz val="8"/>
      <name val="Arial"/>
      <family val="2"/>
    </font>
    <font>
      <b/>
      <sz val="14"/>
      <name val="Arial"/>
      <family val="2"/>
    </font>
    <font>
      <b/>
      <sz val="11"/>
      <color rgb="FFFF0000"/>
      <name val="Arial"/>
      <family val="2"/>
    </font>
    <font>
      <b/>
      <i/>
      <sz val="10"/>
      <name val="Arial"/>
      <family val="2"/>
    </font>
    <font>
      <b/>
      <sz val="10"/>
      <name val="Arial"/>
      <family val="2"/>
    </font>
    <font>
      <u/>
      <sz val="10"/>
      <color theme="10"/>
      <name val="Arial"/>
      <family val="2"/>
    </font>
    <font>
      <b/>
      <sz val="11"/>
      <name val="Arial"/>
      <family val="2"/>
    </font>
    <font>
      <sz val="10"/>
      <name val="Times New Roman"/>
      <family val="1"/>
    </font>
    <font>
      <sz val="10"/>
      <name val="Calibri"/>
      <family val="2"/>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28"/>
        <bgColor indexed="64"/>
      </patternFill>
    </fill>
    <fill>
      <patternFill patternType="solid">
        <fgColor rgb="FFCCCCFF"/>
        <bgColor indexed="64"/>
      </patternFill>
    </fill>
    <fill>
      <patternFill patternType="solid">
        <fgColor indexed="29"/>
        <bgColor indexed="64"/>
      </patternFill>
    </fill>
    <fill>
      <patternFill patternType="solid">
        <fgColor indexed="30"/>
        <bgColor indexed="64"/>
      </patternFill>
    </fill>
    <fill>
      <patternFill patternType="solid">
        <fgColor indexed="31"/>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9"/>
      </left>
      <right style="thin">
        <color indexed="9"/>
      </right>
      <top style="thin">
        <color indexed="9"/>
      </top>
      <bottom style="thin">
        <color indexed="9"/>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indexed="64"/>
      </bottom>
      <diagonal/>
    </border>
  </borders>
  <cellStyleXfs count="194">
    <xf numFmtId="0" fontId="0" fillId="0" borderId="0">
      <alignment vertical="center"/>
    </xf>
    <xf numFmtId="0" fontId="2" fillId="2" borderId="0" applyBorder="0">
      <alignment vertical="top" shrinkToFit="1"/>
    </xf>
    <xf numFmtId="0" fontId="3" fillId="2" borderId="1">
      <alignment vertical="top" shrinkToFit="1"/>
    </xf>
    <xf numFmtId="0" fontId="3" fillId="3" borderId="1">
      <alignment horizontal="left" vertical="top" shrinkToFit="1"/>
      <protection locked="0"/>
    </xf>
    <xf numFmtId="0" fontId="3" fillId="2" borderId="2">
      <alignment vertical="top" shrinkToFit="1"/>
    </xf>
    <xf numFmtId="14" fontId="3" fillId="3" borderId="2">
      <alignment horizontal="right" vertical="top" shrinkToFit="1"/>
      <protection locked="0"/>
    </xf>
    <xf numFmtId="0" fontId="3" fillId="2" borderId="3">
      <alignment horizontal="center" vertical="top" shrinkToFit="1"/>
    </xf>
    <xf numFmtId="0" fontId="3" fillId="2" borderId="4">
      <alignment horizontal="center" vertical="top" shrinkToFit="1"/>
    </xf>
    <xf numFmtId="3" fontId="3" fillId="2" borderId="5">
      <alignment horizontal="right" vertical="top" shrinkToFit="1"/>
    </xf>
    <xf numFmtId="3" fontId="3" fillId="2" borderId="6">
      <alignment horizontal="right" vertical="top" shrinkToFit="1"/>
    </xf>
    <xf numFmtId="0" fontId="4" fillId="2" borderId="7">
      <alignment vertical="top" shrinkToFit="1"/>
    </xf>
    <xf numFmtId="3" fontId="4" fillId="2" borderId="0" applyBorder="0">
      <alignment horizontal="right" vertical="top" shrinkToFit="1"/>
    </xf>
    <xf numFmtId="3" fontId="4" fillId="2" borderId="8">
      <alignment horizontal="right" vertical="top" shrinkToFit="1"/>
    </xf>
    <xf numFmtId="0" fontId="5" fillId="2" borderId="7">
      <alignment vertical="top" shrinkToFit="1"/>
    </xf>
    <xf numFmtId="3" fontId="6" fillId="3" borderId="0" applyBorder="0">
      <alignment horizontal="right" vertical="top" shrinkToFit="1"/>
      <protection locked="0"/>
    </xf>
    <xf numFmtId="3" fontId="6" fillId="3" borderId="8">
      <alignment horizontal="right" vertical="top" shrinkToFit="1"/>
      <protection locked="0"/>
    </xf>
    <xf numFmtId="0" fontId="3" fillId="2" borderId="7">
      <alignment vertical="top" shrinkToFit="1"/>
    </xf>
    <xf numFmtId="3" fontId="3" fillId="2" borderId="0" applyBorder="0">
      <alignment horizontal="right" vertical="top" shrinkToFit="1"/>
    </xf>
    <xf numFmtId="3" fontId="3" fillId="2" borderId="8">
      <alignment horizontal="right" vertical="top" shrinkToFit="1"/>
    </xf>
    <xf numFmtId="3" fontId="6" fillId="2" borderId="0" applyBorder="0">
      <alignment horizontal="right" vertical="top" shrinkToFit="1"/>
    </xf>
    <xf numFmtId="3" fontId="6" fillId="2" borderId="8">
      <alignment horizontal="right" vertical="top" shrinkToFit="1"/>
    </xf>
    <xf numFmtId="0" fontId="4" fillId="2" borderId="2">
      <alignment vertical="top" shrinkToFit="1"/>
    </xf>
    <xf numFmtId="3" fontId="4" fillId="2" borderId="9">
      <alignment horizontal="right" vertical="top" shrinkToFit="1"/>
    </xf>
    <xf numFmtId="3" fontId="4" fillId="2" borderId="10">
      <alignment horizontal="right" vertical="top" shrinkToFit="1"/>
    </xf>
    <xf numFmtId="0" fontId="3" fillId="2" borderId="11">
      <alignment horizontal="center" vertical="top" shrinkToFit="1"/>
    </xf>
    <xf numFmtId="165" fontId="3" fillId="2" borderId="5">
      <alignment horizontal="right" vertical="top" shrinkToFit="1"/>
    </xf>
    <xf numFmtId="165" fontId="3" fillId="2" borderId="6">
      <alignment horizontal="right" vertical="top" shrinkToFit="1"/>
    </xf>
    <xf numFmtId="165" fontId="4" fillId="2" borderId="0" applyBorder="0">
      <alignment horizontal="right" vertical="top" shrinkToFit="1"/>
    </xf>
    <xf numFmtId="165" fontId="4" fillId="2" borderId="8">
      <alignment horizontal="right" vertical="top" shrinkToFit="1"/>
    </xf>
    <xf numFmtId="165" fontId="6" fillId="3" borderId="0" applyBorder="0">
      <alignment horizontal="right" vertical="top" shrinkToFit="1"/>
      <protection locked="0"/>
    </xf>
    <xf numFmtId="165" fontId="6" fillId="3" borderId="8">
      <alignment horizontal="right" vertical="top" shrinkToFit="1"/>
      <protection locked="0"/>
    </xf>
    <xf numFmtId="165" fontId="3" fillId="2" borderId="0" applyBorder="0">
      <alignment horizontal="right" vertical="top" shrinkToFit="1"/>
    </xf>
    <xf numFmtId="165" fontId="3" fillId="2" borderId="8">
      <alignment horizontal="right" vertical="top" shrinkToFit="1"/>
    </xf>
    <xf numFmtId="165" fontId="6" fillId="2" borderId="0" applyBorder="0">
      <alignment horizontal="right" vertical="top" shrinkToFit="1"/>
    </xf>
    <xf numFmtId="165" fontId="6" fillId="2" borderId="8">
      <alignment horizontal="right" vertical="top" shrinkToFit="1"/>
    </xf>
    <xf numFmtId="0" fontId="3" fillId="2" borderId="12">
      <alignment vertical="top" shrinkToFit="1"/>
    </xf>
    <xf numFmtId="0" fontId="3" fillId="2" borderId="11">
      <alignment vertical="top" shrinkToFit="1"/>
    </xf>
    <xf numFmtId="0" fontId="3" fillId="2" borderId="4">
      <alignment vertical="top" shrinkToFit="1"/>
    </xf>
    <xf numFmtId="165" fontId="4" fillId="2" borderId="9">
      <alignment horizontal="right" vertical="top" shrinkToFit="1"/>
    </xf>
    <xf numFmtId="165" fontId="4" fillId="2" borderId="10">
      <alignment horizontal="right" vertical="top" shrinkToFit="1"/>
    </xf>
    <xf numFmtId="0" fontId="3" fillId="2" borderId="11">
      <alignment horizontal="left" vertical="top" shrinkToFit="1"/>
    </xf>
    <xf numFmtId="0" fontId="3" fillId="4" borderId="0" applyBorder="0">
      <alignment vertical="top" shrinkToFit="1"/>
    </xf>
    <xf numFmtId="0" fontId="5" fillId="4" borderId="0" applyBorder="0">
      <alignment vertical="top" shrinkToFit="1"/>
    </xf>
    <xf numFmtId="0" fontId="3" fillId="4" borderId="0" applyBorder="0">
      <alignment horizontal="right" vertical="top" shrinkToFit="1"/>
    </xf>
    <xf numFmtId="0" fontId="6" fillId="4" borderId="0" applyBorder="0">
      <alignment vertical="top" shrinkToFit="1"/>
    </xf>
    <xf numFmtId="0" fontId="5" fillId="2" borderId="11">
      <alignment vertical="top" shrinkToFit="1"/>
    </xf>
    <xf numFmtId="0" fontId="3" fillId="2" borderId="11">
      <alignment horizontal="right" vertical="top" shrinkToFit="1"/>
    </xf>
    <xf numFmtId="0" fontId="6" fillId="2" borderId="11">
      <alignment vertical="top" shrinkToFit="1"/>
    </xf>
    <xf numFmtId="0" fontId="3" fillId="2" borderId="5">
      <alignment horizontal="left" vertical="top" shrinkToFit="1"/>
    </xf>
    <xf numFmtId="0" fontId="3" fillId="2" borderId="0" applyBorder="0">
      <alignment horizontal="left" vertical="top" shrinkToFit="1"/>
    </xf>
    <xf numFmtId="165" fontId="3" fillId="2" borderId="11">
      <alignment horizontal="right" vertical="top" shrinkToFit="1"/>
    </xf>
    <xf numFmtId="3" fontId="3" fillId="2" borderId="4">
      <alignment horizontal="right" vertical="top" shrinkToFit="1"/>
    </xf>
    <xf numFmtId="0" fontId="6" fillId="2" borderId="0" applyBorder="0">
      <alignment vertical="top" shrinkToFit="1"/>
    </xf>
    <xf numFmtId="14" fontId="6" fillId="2" borderId="11">
      <alignment horizontal="right" vertical="top" shrinkToFit="1"/>
    </xf>
    <xf numFmtId="14" fontId="6" fillId="2" borderId="4">
      <alignment horizontal="right" vertical="top" shrinkToFit="1"/>
    </xf>
    <xf numFmtId="3" fontId="3" fillId="2" borderId="11">
      <alignment horizontal="right" vertical="top" shrinkToFit="1"/>
    </xf>
    <xf numFmtId="3" fontId="3" fillId="2" borderId="9">
      <alignment horizontal="right" vertical="top" shrinkToFit="1"/>
    </xf>
    <xf numFmtId="3" fontId="3" fillId="2" borderId="10">
      <alignment horizontal="right" vertical="top" shrinkToFit="1"/>
    </xf>
    <xf numFmtId="0" fontId="3" fillId="2" borderId="13">
      <alignment horizontal="left" vertical="top" shrinkToFit="1"/>
    </xf>
    <xf numFmtId="14" fontId="6" fillId="3" borderId="13">
      <alignment horizontal="right" vertical="top" shrinkToFit="1"/>
      <protection locked="0"/>
    </xf>
    <xf numFmtId="0" fontId="3" fillId="2" borderId="14">
      <alignment horizontal="left" vertical="top" shrinkToFit="1"/>
    </xf>
    <xf numFmtId="0" fontId="6" fillId="2" borderId="13">
      <alignment vertical="top" shrinkToFit="1"/>
    </xf>
    <xf numFmtId="0" fontId="6" fillId="3" borderId="13">
      <alignment vertical="top" shrinkToFit="1"/>
      <protection locked="0"/>
    </xf>
    <xf numFmtId="0" fontId="3" fillId="3" borderId="13">
      <alignment vertical="top" shrinkToFit="1"/>
      <protection locked="0"/>
    </xf>
    <xf numFmtId="0" fontId="4" fillId="3" borderId="13">
      <alignment vertical="top" shrinkToFit="1"/>
      <protection locked="0"/>
    </xf>
    <xf numFmtId="0" fontId="12" fillId="0" borderId="0" applyNumberFormat="0" applyFill="0" applyBorder="0" applyAlignment="0" applyProtection="0">
      <alignment vertical="top"/>
      <protection locked="0"/>
    </xf>
    <xf numFmtId="0" fontId="1" fillId="0" borderId="15">
      <alignment vertical="center"/>
    </xf>
    <xf numFmtId="166" fontId="3" fillId="6" borderId="2" applyNumberFormat="0" applyFont="0" applyFill="0" applyBorder="0" applyAlignment="0" applyProtection="0">
      <alignment horizontal="right" vertical="top"/>
    </xf>
    <xf numFmtId="0" fontId="3" fillId="6" borderId="5" applyNumberFormat="0" applyFont="0" applyFill="0" applyBorder="0" applyAlignment="0" applyProtection="0">
      <alignment horizontal="left" vertical="top"/>
    </xf>
    <xf numFmtId="0" fontId="3" fillId="6" borderId="1" applyNumberFormat="0" applyFont="0" applyFill="0" applyBorder="0" applyAlignment="0" applyProtection="0">
      <alignment horizontal="left" vertical="top"/>
    </xf>
    <xf numFmtId="0" fontId="4" fillId="4" borderId="0" applyNumberFormat="0" applyFont="0" applyFill="0" applyBorder="0" applyAlignment="0" applyProtection="0">
      <alignment horizontal="left" vertical="top"/>
    </xf>
    <xf numFmtId="0" fontId="4" fillId="6" borderId="0" applyNumberFormat="0" applyFont="0" applyFill="0" applyBorder="0" applyAlignment="0" applyProtection="0">
      <alignment horizontal="left" vertical="top"/>
    </xf>
    <xf numFmtId="0" fontId="4" fillId="6" borderId="7" applyNumberFormat="0" applyFont="0" applyFill="0" applyBorder="0" applyAlignment="0" applyProtection="0">
      <alignment horizontal="left" vertical="top"/>
    </xf>
    <xf numFmtId="0" fontId="3" fillId="6" borderId="0" applyNumberFormat="0" applyFont="0" applyFill="0" applyBorder="0" applyAlignment="0" applyProtection="0">
      <alignment horizontal="left" vertical="top"/>
    </xf>
    <xf numFmtId="0" fontId="3" fillId="6" borderId="7" applyNumberFormat="0" applyFont="0" applyFill="0" applyBorder="0" applyAlignment="0" applyProtection="0">
      <alignment horizontal="left" vertical="top"/>
    </xf>
    <xf numFmtId="4" fontId="3" fillId="6" borderId="5" applyNumberFormat="0" applyFont="0" applyFill="0" applyBorder="0" applyAlignment="0" applyProtection="0">
      <alignment horizontal="right" vertical="top"/>
    </xf>
    <xf numFmtId="4" fontId="3" fillId="6" borderId="6" applyNumberFormat="0" applyFont="0" applyFill="0" applyBorder="0" applyAlignment="0" applyProtection="0">
      <alignment horizontal="right" vertical="top"/>
    </xf>
    <xf numFmtId="4" fontId="4" fillId="4" borderId="0" applyNumberFormat="0" applyFont="0" applyFill="0" applyBorder="0" applyAlignment="0" applyProtection="0">
      <alignment horizontal="right" vertical="top"/>
    </xf>
    <xf numFmtId="4" fontId="4" fillId="4" borderId="8" applyNumberFormat="0" applyFont="0" applyFill="0" applyBorder="0" applyAlignment="0" applyProtection="0">
      <alignment horizontal="right" vertical="top"/>
    </xf>
    <xf numFmtId="167" fontId="6" fillId="6" borderId="0" applyNumberFormat="0" applyFont="0" applyFill="0" applyBorder="0" applyAlignment="0" applyProtection="0">
      <alignment horizontal="right" vertical="top"/>
    </xf>
    <xf numFmtId="168" fontId="3" fillId="4" borderId="0" applyNumberFormat="0" applyFont="0" applyFill="0" applyBorder="0" applyAlignment="0" applyProtection="0">
      <alignment horizontal="right" vertical="top"/>
    </xf>
    <xf numFmtId="168" fontId="3" fillId="6" borderId="7" applyNumberFormat="0" applyFont="0" applyFill="0" applyBorder="0" applyAlignment="0" applyProtection="0">
      <alignment horizontal="right" vertical="top"/>
    </xf>
    <xf numFmtId="165" fontId="3" fillId="4" borderId="0" applyNumberFormat="0" applyFont="0" applyFill="0" applyBorder="0" applyAlignment="0" applyProtection="0">
      <alignment horizontal="right" vertical="top"/>
    </xf>
    <xf numFmtId="167" fontId="3" fillId="4" borderId="0" applyNumberFormat="0" applyFont="0" applyFill="0" applyBorder="0" applyAlignment="0" applyProtection="0">
      <alignment horizontal="right" vertical="top"/>
    </xf>
    <xf numFmtId="4" fontId="4" fillId="6" borderId="0" applyNumberFormat="0" applyFont="0" applyFill="0" applyBorder="0" applyAlignment="0" applyProtection="0">
      <alignment horizontal="right" vertical="top"/>
    </xf>
    <xf numFmtId="4" fontId="4" fillId="6" borderId="8" applyNumberFormat="0" applyFont="0" applyFill="0" applyBorder="0" applyAlignment="0" applyProtection="0">
      <alignment horizontal="right" vertical="top"/>
    </xf>
    <xf numFmtId="4" fontId="6" fillId="4" borderId="0" applyNumberFormat="0" applyFont="0" applyFill="0" applyBorder="0" applyAlignment="0" applyProtection="0">
      <alignment horizontal="right" vertical="top"/>
    </xf>
    <xf numFmtId="4" fontId="6" fillId="4" borderId="8" applyNumberFormat="0" applyFont="0" applyFill="0" applyBorder="0" applyAlignment="0" applyProtection="0">
      <alignment horizontal="right" vertical="top"/>
    </xf>
    <xf numFmtId="166" fontId="3" fillId="6" borderId="11" applyProtection="0">
      <alignment horizontal="right" vertical="top"/>
    </xf>
    <xf numFmtId="166" fontId="3" fillId="6" borderId="12" applyNumberFormat="0" applyFont="0" applyFill="0" applyBorder="0" applyAlignment="0" applyProtection="0">
      <alignment horizontal="right" vertical="top"/>
    </xf>
    <xf numFmtId="166" fontId="3" fillId="4" borderId="11" applyNumberFormat="0" applyFont="0" applyFill="0" applyBorder="0" applyAlignment="0" applyProtection="0">
      <alignment horizontal="right" vertical="top"/>
    </xf>
    <xf numFmtId="166" fontId="3" fillId="6" borderId="5" applyNumberFormat="0" applyFont="0" applyFill="0" applyBorder="0" applyAlignment="0" applyProtection="0">
      <alignment horizontal="right" vertical="top"/>
    </xf>
    <xf numFmtId="166" fontId="3" fillId="6" borderId="1" applyNumberFormat="0" applyFont="0" applyFill="0" applyBorder="0" applyAlignment="0" applyProtection="0">
      <alignment horizontal="right" vertical="top"/>
    </xf>
    <xf numFmtId="4" fontId="3" fillId="6" borderId="0" applyNumberFormat="0" applyFont="0" applyFill="0" applyBorder="0" applyAlignment="0" applyProtection="0">
      <alignment horizontal="right" vertical="top"/>
    </xf>
    <xf numFmtId="4" fontId="3" fillId="6" borderId="7" applyNumberFormat="0" applyFont="0" applyFill="0" applyBorder="0" applyAlignment="0" applyProtection="0">
      <alignment horizontal="right" vertical="top"/>
    </xf>
    <xf numFmtId="166" fontId="3" fillId="6" borderId="9" applyNumberFormat="0" applyFont="0" applyFill="0" applyBorder="0" applyAlignment="0" applyProtection="0">
      <alignment horizontal="right" vertical="top"/>
    </xf>
    <xf numFmtId="3" fontId="3" fillId="6" borderId="5" applyNumberFormat="0" applyFont="0" applyFill="0" applyBorder="0" applyAlignment="0" applyProtection="0">
      <alignment horizontal="right" vertical="top"/>
    </xf>
    <xf numFmtId="3" fontId="3" fillId="6" borderId="1" applyNumberFormat="0" applyFont="0" applyFill="0" applyBorder="0" applyAlignment="0" applyProtection="0">
      <alignment horizontal="right" vertical="top"/>
    </xf>
    <xf numFmtId="3" fontId="3" fillId="4" borderId="5" applyNumberFormat="0" applyFont="0" applyFill="0" applyBorder="0" applyAlignment="0" applyProtection="0">
      <alignment horizontal="right" vertical="top"/>
    </xf>
    <xf numFmtId="3" fontId="6" fillId="6" borderId="0" applyNumberFormat="0" applyFont="0" applyFill="0" applyBorder="0" applyAlignment="0" applyProtection="0">
      <alignment horizontal="right" vertical="top"/>
    </xf>
    <xf numFmtId="169" fontId="3" fillId="4" borderId="0" applyNumberFormat="0" applyFont="0" applyFill="0" applyBorder="0" applyAlignment="0" applyProtection="0">
      <alignment horizontal="right" vertical="top"/>
    </xf>
    <xf numFmtId="164" fontId="3" fillId="6" borderId="0" applyNumberFormat="0" applyFont="0" applyFill="0" applyBorder="0" applyAlignment="0" applyProtection="0">
      <alignment horizontal="right" vertical="top"/>
    </xf>
    <xf numFmtId="164" fontId="3" fillId="6" borderId="7" applyNumberFormat="0" applyFont="0" applyFill="0" applyBorder="0" applyAlignment="0" applyProtection="0">
      <alignment horizontal="right" vertical="top"/>
    </xf>
    <xf numFmtId="164" fontId="4" fillId="4" borderId="0" applyNumberFormat="0" applyFont="0" applyFill="0" applyBorder="0" applyAlignment="0" applyProtection="0">
      <alignment horizontal="right" vertical="top"/>
    </xf>
    <xf numFmtId="164" fontId="4" fillId="6" borderId="7" applyNumberFormat="0" applyFont="0" applyFill="0" applyBorder="0" applyAlignment="0" applyProtection="0">
      <alignment horizontal="right" vertical="top"/>
    </xf>
    <xf numFmtId="0" fontId="3" fillId="4" borderId="1" applyProtection="0">
      <alignment horizontal="left" vertical="top"/>
    </xf>
    <xf numFmtId="3" fontId="4" fillId="4" borderId="0" applyNumberFormat="0" applyFont="0" applyFill="0" applyBorder="0" applyAlignment="0" applyProtection="0">
      <alignment horizontal="right" vertical="top"/>
    </xf>
    <xf numFmtId="3" fontId="3" fillId="6" borderId="9" applyNumberFormat="0" applyFont="0" applyFill="0" applyBorder="0" applyAlignment="0" applyProtection="0">
      <alignment horizontal="right" vertical="top"/>
    </xf>
    <xf numFmtId="3" fontId="3" fillId="6" borderId="2" applyNumberFormat="0" applyFont="0" applyFill="0" applyBorder="0" applyAlignment="0" applyProtection="0">
      <alignment horizontal="right" vertical="top"/>
    </xf>
    <xf numFmtId="169" fontId="4" fillId="4" borderId="0" applyNumberFormat="0" applyFont="0" applyFill="0" applyBorder="0" applyAlignment="0" applyProtection="0">
      <alignment horizontal="right" vertical="top"/>
    </xf>
    <xf numFmtId="164" fontId="3" fillId="4" borderId="0" applyNumberFormat="0" applyFont="0" applyFill="0" applyBorder="0" applyAlignment="0" applyProtection="0">
      <alignment horizontal="right" vertical="top"/>
    </xf>
    <xf numFmtId="164" fontId="3" fillId="4" borderId="9" applyNumberFormat="0" applyFont="0" applyFill="0" applyBorder="0" applyAlignment="0" applyProtection="0">
      <alignment horizontal="right" vertical="top"/>
    </xf>
    <xf numFmtId="164" fontId="3" fillId="6" borderId="2" applyNumberFormat="0" applyFont="0" applyFill="0" applyBorder="0" applyAlignment="0" applyProtection="0">
      <alignment horizontal="right" vertical="top"/>
    </xf>
    <xf numFmtId="164" fontId="3" fillId="4" borderId="11" applyNumberFormat="0" applyFont="0" applyFill="0" applyBorder="0" applyAlignment="0" applyProtection="0">
      <alignment horizontal="right" vertical="top"/>
    </xf>
    <xf numFmtId="164" fontId="3" fillId="6" borderId="12" applyNumberFormat="0" applyFont="0" applyFill="0" applyBorder="0" applyAlignment="0" applyProtection="0">
      <alignment horizontal="right" vertical="top"/>
    </xf>
    <xf numFmtId="166" fontId="3" fillId="4" borderId="5" applyProtection="0">
      <alignment horizontal="right" vertical="top"/>
    </xf>
    <xf numFmtId="164" fontId="3" fillId="6" borderId="5" applyNumberFormat="0" applyFont="0" applyFill="0" applyBorder="0" applyAlignment="0" applyProtection="0">
      <alignment horizontal="right" vertical="top"/>
    </xf>
    <xf numFmtId="164" fontId="3" fillId="6" borderId="1" applyNumberFormat="0" applyFont="0" applyFill="0" applyBorder="0" applyAlignment="0" applyProtection="0">
      <alignment horizontal="right" vertical="top"/>
    </xf>
    <xf numFmtId="164" fontId="6" fillId="6" borderId="0" applyNumberFormat="0" applyFont="0" applyFill="0" applyBorder="0" applyAlignment="0" applyProtection="0">
      <alignment horizontal="right" vertical="top"/>
    </xf>
    <xf numFmtId="164" fontId="3" fillId="6" borderId="11" applyNumberFormat="0" applyFont="0" applyFill="0" applyBorder="0" applyAlignment="0" applyProtection="0">
      <alignment horizontal="right" vertical="top"/>
    </xf>
    <xf numFmtId="164" fontId="4" fillId="6" borderId="0" applyNumberFormat="0" applyFont="0" applyFill="0" applyBorder="0" applyAlignment="0" applyProtection="0">
      <alignment horizontal="right" vertical="top"/>
    </xf>
    <xf numFmtId="164" fontId="3" fillId="6" borderId="9" applyNumberFormat="0" applyFont="0" applyFill="0" applyBorder="0" applyAlignment="0" applyProtection="0">
      <alignment horizontal="right" vertical="top"/>
    </xf>
    <xf numFmtId="164" fontId="3" fillId="7" borderId="9" applyNumberFormat="0" applyFont="0" applyFill="0" applyBorder="0" applyAlignment="0" applyProtection="0">
      <alignment horizontal="right" vertical="top"/>
    </xf>
    <xf numFmtId="164" fontId="6" fillId="7" borderId="0" applyNumberFormat="0" applyFont="0" applyFill="0" applyBorder="0" applyAlignment="0" applyProtection="0">
      <alignment horizontal="right" vertical="top"/>
    </xf>
    <xf numFmtId="0" fontId="6" fillId="2" borderId="0" applyNumberFormat="0" applyFont="0" applyFill="0" applyBorder="0" applyAlignment="0" applyProtection="0">
      <alignment vertical="top"/>
    </xf>
    <xf numFmtId="4" fontId="3" fillId="6" borderId="1" applyNumberFormat="0" applyFont="0" applyFill="0" applyBorder="0" applyAlignment="0" applyProtection="0">
      <alignment horizontal="right" vertical="top"/>
    </xf>
    <xf numFmtId="4" fontId="3" fillId="6" borderId="9" applyNumberFormat="0" applyFont="0" applyFill="0" applyBorder="0" applyAlignment="0" applyProtection="0">
      <alignment horizontal="right" vertical="top"/>
    </xf>
    <xf numFmtId="4" fontId="3" fillId="6" borderId="2" applyNumberFormat="0" applyFont="0" applyFill="0" applyBorder="0" applyAlignment="0" applyProtection="0">
      <alignment horizontal="right" vertical="top"/>
    </xf>
    <xf numFmtId="166" fontId="6" fillId="6" borderId="0" applyNumberFormat="0" applyFont="0" applyFill="0" applyBorder="0" applyAlignment="0" applyProtection="0">
      <alignment horizontal="right" vertical="top"/>
    </xf>
    <xf numFmtId="170" fontId="6" fillId="6" borderId="0" applyNumberFormat="0" applyFont="0" applyFill="0" applyBorder="0" applyAlignment="0" applyProtection="0">
      <alignment horizontal="right" vertical="top"/>
    </xf>
    <xf numFmtId="170" fontId="3" fillId="6" borderId="9" applyNumberFormat="0" applyFont="0" applyFill="0" applyBorder="0" applyAlignment="0" applyProtection="0">
      <alignment horizontal="right" vertical="top"/>
    </xf>
    <xf numFmtId="170" fontId="3" fillId="6" borderId="2" applyNumberFormat="0" applyFont="0" applyFill="0" applyBorder="0" applyAlignment="0" applyProtection="0">
      <alignment horizontal="right" vertical="top"/>
    </xf>
    <xf numFmtId="167" fontId="6" fillId="7" borderId="0" applyNumberFormat="0" applyFont="0" applyFill="0" applyBorder="0" applyAlignment="0" applyProtection="0">
      <alignment horizontal="right" vertical="top"/>
    </xf>
    <xf numFmtId="166" fontId="6" fillId="7" borderId="0" applyNumberFormat="0" applyFont="0" applyFill="0" applyBorder="0" applyAlignment="0" applyProtection="0">
      <alignment horizontal="right" vertical="top"/>
    </xf>
    <xf numFmtId="169" fontId="6" fillId="7" borderId="0" applyNumberFormat="0" applyFont="0" applyFill="0" applyBorder="0" applyAlignment="0" applyProtection="0">
      <alignment horizontal="right" vertical="top"/>
    </xf>
    <xf numFmtId="166" fontId="3" fillId="7" borderId="9" applyNumberFormat="0" applyFont="0" applyFill="0" applyBorder="0" applyAlignment="0" applyProtection="0">
      <alignment horizontal="right" vertical="top"/>
    </xf>
    <xf numFmtId="3" fontId="6" fillId="7" borderId="0" applyNumberFormat="0" applyFont="0" applyFill="0" applyBorder="0" applyAlignment="0" applyProtection="0">
      <alignment horizontal="right" vertical="top"/>
    </xf>
    <xf numFmtId="170" fontId="3" fillId="6" borderId="5" applyNumberFormat="0" applyFont="0" applyFill="0" applyBorder="0" applyAlignment="0" applyProtection="0">
      <alignment horizontal="right" vertical="top"/>
    </xf>
    <xf numFmtId="170" fontId="3" fillId="6" borderId="1" applyNumberFormat="0" applyFont="0" applyFill="0" applyBorder="0" applyAlignment="0" applyProtection="0">
      <alignment horizontal="right" vertical="top"/>
    </xf>
    <xf numFmtId="170" fontId="6" fillId="7" borderId="0" applyNumberFormat="0" applyFont="0" applyFill="0" applyBorder="0" applyAlignment="0" applyProtection="0">
      <alignment horizontal="right" vertical="top"/>
    </xf>
    <xf numFmtId="0" fontId="4" fillId="3" borderId="2" applyNumberFormat="0" applyFont="0" applyFill="0" applyBorder="0" applyAlignment="0" applyProtection="0">
      <alignment vertical="top"/>
    </xf>
    <xf numFmtId="164" fontId="4" fillId="6" borderId="9" applyNumberFormat="0" applyFont="0" applyFill="0" applyBorder="0" applyAlignment="0" applyProtection="0">
      <alignment horizontal="right" vertical="top"/>
    </xf>
    <xf numFmtId="164" fontId="4" fillId="6" borderId="2" applyNumberFormat="0" applyFont="0" applyFill="0" applyBorder="0" applyAlignment="0" applyProtection="0">
      <alignment horizontal="right" vertical="top"/>
    </xf>
    <xf numFmtId="171" fontId="3" fillId="6" borderId="0" applyNumberFormat="0" applyFont="0" applyFill="0" applyBorder="0" applyAlignment="0" applyProtection="0">
      <alignment horizontal="right" vertical="top"/>
    </xf>
    <xf numFmtId="171" fontId="3" fillId="6" borderId="7" applyNumberFormat="0" applyFont="0" applyFill="0" applyBorder="0" applyAlignment="0" applyProtection="0">
      <alignment horizontal="right" vertical="top"/>
    </xf>
    <xf numFmtId="171" fontId="4" fillId="6" borderId="0" applyNumberFormat="0" applyFont="0" applyFill="0" applyBorder="0" applyAlignment="0" applyProtection="0">
      <alignment horizontal="right" vertical="top"/>
    </xf>
    <xf numFmtId="171" fontId="4" fillId="6" borderId="7" applyNumberFormat="0" applyFont="0" applyFill="0" applyBorder="0" applyAlignment="0" applyProtection="0">
      <alignment horizontal="right" vertical="top"/>
    </xf>
    <xf numFmtId="171" fontId="3" fillId="6" borderId="9" applyNumberFormat="0" applyFont="0" applyFill="0" applyBorder="0" applyAlignment="0" applyProtection="0">
      <alignment horizontal="right" vertical="top"/>
    </xf>
    <xf numFmtId="171" fontId="3" fillId="6" borderId="2" applyNumberFormat="0" applyFont="0" applyFill="0" applyBorder="0" applyAlignment="0" applyProtection="0">
      <alignment horizontal="right" vertical="top"/>
    </xf>
    <xf numFmtId="0" fontId="4" fillId="7" borderId="0" applyNumberFormat="0" applyFont="0" applyFill="0" applyBorder="0" applyAlignment="0" applyProtection="0">
      <alignment horizontal="left" vertical="top"/>
    </xf>
    <xf numFmtId="4" fontId="4" fillId="7" borderId="0" applyNumberFormat="0" applyFont="0" applyFill="0" applyBorder="0" applyAlignment="0" applyProtection="0">
      <alignment horizontal="right" vertical="top"/>
    </xf>
    <xf numFmtId="4" fontId="4" fillId="7" borderId="8" applyNumberFormat="0" applyFont="0" applyFill="0" applyBorder="0" applyAlignment="0" applyProtection="0">
      <alignment horizontal="right" vertical="top"/>
    </xf>
    <xf numFmtId="4" fontId="4" fillId="7" borderId="9" applyNumberFormat="0" applyFont="0" applyFill="0" applyBorder="0" applyAlignment="0" applyProtection="0">
      <alignment horizontal="right" vertical="top"/>
    </xf>
    <xf numFmtId="4" fontId="4" fillId="7" borderId="10" applyProtection="0">
      <alignment horizontal="right" vertical="top"/>
    </xf>
    <xf numFmtId="168" fontId="3" fillId="7" borderId="0" applyNumberFormat="0" applyFont="0" applyFill="0" applyBorder="0" applyAlignment="0" applyProtection="0">
      <alignment horizontal="right" vertical="top"/>
    </xf>
    <xf numFmtId="165" fontId="3" fillId="7" borderId="0" applyNumberFormat="0" applyFont="0" applyFill="0" applyBorder="0" applyAlignment="0" applyProtection="0">
      <alignment horizontal="right" vertical="top"/>
    </xf>
    <xf numFmtId="167" fontId="3" fillId="7" borderId="0" applyNumberFormat="0" applyFont="0" applyFill="0" applyBorder="0" applyAlignment="0" applyProtection="0">
      <alignment horizontal="right" vertical="top"/>
    </xf>
    <xf numFmtId="167" fontId="3" fillId="7" borderId="9" applyNumberFormat="0" applyFont="0" applyFill="0" applyBorder="0" applyAlignment="0" applyProtection="0">
      <alignment horizontal="right" vertical="top"/>
    </xf>
    <xf numFmtId="4" fontId="6" fillId="7" borderId="0" applyNumberFormat="0" applyFont="0" applyFill="0" applyBorder="0" applyAlignment="0" applyProtection="0">
      <alignment horizontal="right" vertical="top"/>
    </xf>
    <xf numFmtId="4" fontId="6" fillId="7" borderId="8" applyNumberFormat="0" applyFont="0" applyFill="0" applyBorder="0" applyAlignment="0" applyProtection="0">
      <alignment horizontal="right" vertical="top"/>
    </xf>
    <xf numFmtId="4" fontId="4" fillId="6" borderId="7" applyNumberFormat="0" applyFont="0" applyFill="0" applyBorder="0" applyAlignment="0" applyProtection="0">
      <alignment horizontal="right" vertical="top"/>
    </xf>
    <xf numFmtId="4" fontId="6" fillId="6" borderId="0" applyNumberFormat="0" applyFont="0" applyFill="0" applyBorder="0" applyAlignment="0" applyProtection="0">
      <alignment horizontal="right" vertical="top"/>
    </xf>
    <xf numFmtId="165" fontId="6" fillId="7" borderId="0" applyNumberFormat="0" applyFont="0" applyFill="0" applyBorder="0" applyAlignment="0" applyProtection="0">
      <alignment horizontal="right" vertical="top"/>
    </xf>
    <xf numFmtId="166" fontId="3" fillId="7" borderId="0" applyNumberFormat="0" applyFont="0" applyFill="0" applyBorder="0" applyAlignment="0" applyProtection="0">
      <alignment horizontal="right" vertical="top"/>
    </xf>
    <xf numFmtId="166" fontId="4" fillId="7" borderId="0" applyNumberFormat="0" applyFont="0" applyFill="0" applyBorder="0" applyAlignment="0" applyProtection="0">
      <alignment horizontal="right" vertical="top"/>
    </xf>
    <xf numFmtId="169" fontId="6" fillId="7" borderId="8" applyNumberFormat="0" applyFont="0" applyFill="0" applyBorder="0" applyAlignment="0" applyProtection="0">
      <alignment horizontal="right" vertical="top"/>
    </xf>
    <xf numFmtId="169" fontId="4" fillId="6" borderId="9" applyNumberFormat="0" applyFont="0" applyFill="0" applyBorder="0" applyAlignment="0" applyProtection="0">
      <alignment horizontal="right" vertical="top"/>
    </xf>
    <xf numFmtId="169" fontId="4" fillId="6" borderId="2" applyProtection="0">
      <alignment horizontal="right" vertical="top"/>
    </xf>
    <xf numFmtId="164" fontId="6" fillId="6" borderId="5" applyNumberFormat="0" applyFont="0" applyFill="0" applyBorder="0" applyAlignment="0" applyProtection="0">
      <alignment horizontal="right" vertical="top"/>
    </xf>
    <xf numFmtId="166" fontId="6" fillId="6" borderId="9" applyNumberFormat="0" applyFont="0" applyFill="0" applyBorder="0" applyAlignment="0" applyProtection="0">
      <alignment horizontal="right" vertical="top"/>
    </xf>
    <xf numFmtId="164" fontId="6" fillId="6" borderId="9" applyNumberFormat="0" applyFont="0" applyFill="0" applyBorder="0" applyAlignment="0" applyProtection="0">
      <alignment horizontal="right" vertical="top"/>
    </xf>
    <xf numFmtId="3" fontId="3" fillId="7" borderId="0" applyNumberFormat="0" applyFont="0" applyFill="0" applyBorder="0" applyAlignment="0" applyProtection="0">
      <alignment horizontal="right" vertical="top"/>
    </xf>
    <xf numFmtId="169" fontId="3" fillId="7" borderId="0" applyNumberFormat="0" applyFont="0" applyFill="0" applyBorder="0" applyAlignment="0" applyProtection="0">
      <alignment horizontal="right" vertical="top"/>
    </xf>
    <xf numFmtId="0" fontId="3" fillId="7" borderId="1" applyProtection="0">
      <alignment horizontal="left" vertical="top"/>
    </xf>
    <xf numFmtId="164" fontId="4" fillId="7" borderId="0" applyNumberFormat="0" applyFont="0" applyFill="0" applyBorder="0" applyAlignment="0" applyProtection="0">
      <alignment horizontal="right" vertical="top"/>
    </xf>
    <xf numFmtId="3" fontId="4" fillId="7" borderId="0" applyNumberFormat="0" applyFont="0" applyFill="0" applyBorder="0" applyAlignment="0" applyProtection="0">
      <alignment horizontal="right" vertical="top"/>
    </xf>
    <xf numFmtId="164" fontId="3" fillId="7" borderId="5" applyNumberFormat="0" applyFont="0" applyFill="0" applyBorder="0" applyAlignment="0" applyProtection="0">
      <alignment horizontal="right" vertical="top"/>
    </xf>
    <xf numFmtId="164" fontId="3" fillId="7" borderId="0" applyNumberFormat="0" applyFont="0" applyFill="0" applyBorder="0" applyAlignment="0" applyProtection="0">
      <alignment horizontal="right" vertical="top"/>
    </xf>
    <xf numFmtId="164" fontId="6" fillId="6" borderId="11" applyNumberFormat="0" applyFont="0" applyFill="0" applyBorder="0" applyAlignment="0" applyProtection="0">
      <alignment horizontal="right" vertical="top"/>
    </xf>
    <xf numFmtId="166" fontId="6" fillId="7" borderId="9" applyProtection="0">
      <alignment horizontal="right" vertical="top"/>
    </xf>
    <xf numFmtId="166" fontId="6" fillId="6" borderId="5" applyNumberFormat="0" applyFont="0" applyFill="0" applyBorder="0" applyAlignment="0" applyProtection="0">
      <alignment horizontal="right" vertical="top"/>
    </xf>
    <xf numFmtId="4" fontId="3" fillId="6" borderId="11" applyNumberFormat="0" applyFont="0" applyFill="0" applyBorder="0" applyAlignment="0" applyProtection="0">
      <alignment horizontal="right" vertical="top"/>
    </xf>
    <xf numFmtId="4" fontId="3" fillId="6" borderId="12" applyNumberFormat="0" applyFont="0" applyFill="0" applyBorder="0" applyAlignment="0" applyProtection="0">
      <alignment horizontal="right" vertical="top"/>
    </xf>
    <xf numFmtId="0" fontId="3" fillId="8" borderId="3" applyNumberFormat="0" applyFont="0" applyFill="0" applyBorder="0" applyAlignment="0" applyProtection="0">
      <alignment vertical="top"/>
    </xf>
    <xf numFmtId="165" fontId="3" fillId="6" borderId="11" applyNumberFormat="0" applyFont="0" applyFill="0" applyBorder="0" applyAlignment="0" applyProtection="0">
      <alignment horizontal="right" vertical="top"/>
    </xf>
    <xf numFmtId="165" fontId="3" fillId="6" borderId="12" applyNumberFormat="0" applyFont="0" applyFill="0" applyBorder="0" applyAlignment="0" applyProtection="0">
      <alignment horizontal="right" vertical="top"/>
    </xf>
    <xf numFmtId="165" fontId="4" fillId="6" borderId="9" applyNumberFormat="0" applyFont="0" applyFill="0" applyBorder="0" applyAlignment="0" applyProtection="0">
      <alignment horizontal="right" vertical="top"/>
    </xf>
    <xf numFmtId="165" fontId="4" fillId="6" borderId="2" applyNumberFormat="0" applyFont="0" applyFill="0" applyBorder="0" applyAlignment="0" applyProtection="0">
      <alignment horizontal="right" vertical="top"/>
    </xf>
    <xf numFmtId="165" fontId="3" fillId="6" borderId="9" applyNumberFormat="0" applyFont="0" applyFill="0" applyBorder="0" applyAlignment="0" applyProtection="0">
      <alignment horizontal="right" vertical="top"/>
    </xf>
    <xf numFmtId="165" fontId="3" fillId="6" borderId="2" applyNumberFormat="0" applyFont="0" applyFill="0" applyBorder="0" applyAlignment="0" applyProtection="0">
      <alignment horizontal="right" vertical="top"/>
    </xf>
    <xf numFmtId="171" fontId="3" fillId="6" borderId="5" applyNumberFormat="0" applyFont="0" applyFill="0" applyBorder="0" applyAlignment="0" applyProtection="0">
      <alignment horizontal="right" vertical="top"/>
    </xf>
    <xf numFmtId="171" fontId="3" fillId="6" borderId="1" applyNumberFormat="0" applyFont="0" applyFill="0" applyBorder="0" applyAlignment="0" applyProtection="0">
      <alignment horizontal="right" vertical="top"/>
    </xf>
    <xf numFmtId="171" fontId="3" fillId="6" borderId="11" applyNumberFormat="0" applyFont="0" applyFill="0" applyBorder="0" applyAlignment="0" applyProtection="0">
      <alignment horizontal="right" vertical="top"/>
    </xf>
    <xf numFmtId="171" fontId="3" fillId="6" borderId="12" applyNumberFormat="0" applyFont="0" applyFill="0" applyBorder="0" applyAlignment="0" applyProtection="0">
      <alignment horizontal="right" vertical="top"/>
    </xf>
  </cellStyleXfs>
  <cellXfs count="91">
    <xf numFmtId="0" fontId="0" fillId="0" borderId="0" xfId="0">
      <alignment vertical="center"/>
    </xf>
    <xf numFmtId="14" fontId="0" fillId="0" borderId="0" xfId="0" applyNumberFormat="1">
      <alignment vertical="center"/>
    </xf>
    <xf numFmtId="0" fontId="3" fillId="2" borderId="1" xfId="2">
      <alignment vertical="top" shrinkToFit="1"/>
    </xf>
    <xf numFmtId="0" fontId="3" fillId="3" borderId="1" xfId="3">
      <alignment horizontal="left" vertical="top" shrinkToFit="1"/>
      <protection locked="0"/>
    </xf>
    <xf numFmtId="0" fontId="3" fillId="2" borderId="2" xfId="4">
      <alignment vertical="top" shrinkToFit="1"/>
    </xf>
    <xf numFmtId="14" fontId="3" fillId="3" borderId="2" xfId="5">
      <alignment horizontal="right" vertical="top" shrinkToFit="1"/>
      <protection locked="0"/>
    </xf>
    <xf numFmtId="0" fontId="3" fillId="2" borderId="3" xfId="6">
      <alignment horizontal="center" vertical="top" shrinkToFit="1"/>
    </xf>
    <xf numFmtId="0" fontId="3" fillId="2" borderId="4" xfId="7">
      <alignment horizontal="center" vertical="top" shrinkToFit="1"/>
    </xf>
    <xf numFmtId="0" fontId="3" fillId="2" borderId="11" xfId="24">
      <alignment horizontal="center" vertical="top" shrinkToFit="1"/>
    </xf>
    <xf numFmtId="3" fontId="3" fillId="2" borderId="5" xfId="8">
      <alignment horizontal="right" vertical="top" shrinkToFit="1"/>
    </xf>
    <xf numFmtId="3" fontId="3" fillId="2" borderId="6" xfId="9">
      <alignment horizontal="right" vertical="top" shrinkToFit="1"/>
    </xf>
    <xf numFmtId="0" fontId="4" fillId="2" borderId="7" xfId="10">
      <alignment vertical="top" shrinkToFit="1"/>
    </xf>
    <xf numFmtId="3" fontId="4" fillId="2" borderId="0" xfId="11">
      <alignment horizontal="right" vertical="top" shrinkToFit="1"/>
    </xf>
    <xf numFmtId="3" fontId="4" fillId="2" borderId="8" xfId="12">
      <alignment horizontal="right" vertical="top" shrinkToFit="1"/>
    </xf>
    <xf numFmtId="0" fontId="5" fillId="2" borderId="7" xfId="13">
      <alignment vertical="top" shrinkToFit="1"/>
    </xf>
    <xf numFmtId="3" fontId="6" fillId="3" borderId="0" xfId="14">
      <alignment horizontal="right" vertical="top" shrinkToFit="1"/>
      <protection locked="0"/>
    </xf>
    <xf numFmtId="3" fontId="6" fillId="3" borderId="8" xfId="15">
      <alignment horizontal="right" vertical="top" shrinkToFit="1"/>
      <protection locked="0"/>
    </xf>
    <xf numFmtId="0" fontId="3" fillId="2" borderId="7" xfId="16">
      <alignment vertical="top" shrinkToFit="1"/>
    </xf>
    <xf numFmtId="3" fontId="3" fillId="2" borderId="0" xfId="17">
      <alignment horizontal="right" vertical="top" shrinkToFit="1"/>
    </xf>
    <xf numFmtId="3" fontId="3" fillId="2" borderId="8" xfId="18">
      <alignment horizontal="right" vertical="top" shrinkToFit="1"/>
    </xf>
    <xf numFmtId="3" fontId="6" fillId="2" borderId="0" xfId="19">
      <alignment horizontal="right" vertical="top" shrinkToFit="1"/>
    </xf>
    <xf numFmtId="3" fontId="6" fillId="2" borderId="8" xfId="20">
      <alignment horizontal="right" vertical="top" shrinkToFit="1"/>
    </xf>
    <xf numFmtId="0" fontId="4" fillId="2" borderId="2" xfId="21">
      <alignment vertical="top" shrinkToFit="1"/>
    </xf>
    <xf numFmtId="3" fontId="4" fillId="2" borderId="9" xfId="22">
      <alignment horizontal="right" vertical="top" shrinkToFit="1"/>
    </xf>
    <xf numFmtId="3" fontId="4" fillId="2" borderId="10" xfId="23">
      <alignment horizontal="right" vertical="top" shrinkToFit="1"/>
    </xf>
    <xf numFmtId="165" fontId="3" fillId="2" borderId="5" xfId="25">
      <alignment horizontal="right" vertical="top" shrinkToFit="1"/>
    </xf>
    <xf numFmtId="165" fontId="3" fillId="2" borderId="6" xfId="26">
      <alignment horizontal="right" vertical="top" shrinkToFit="1"/>
    </xf>
    <xf numFmtId="165" fontId="4" fillId="2" borderId="0" xfId="27">
      <alignment horizontal="right" vertical="top" shrinkToFit="1"/>
    </xf>
    <xf numFmtId="165" fontId="4" fillId="2" borderId="8" xfId="28">
      <alignment horizontal="right" vertical="top" shrinkToFit="1"/>
    </xf>
    <xf numFmtId="165" fontId="6" fillId="3" borderId="0" xfId="29">
      <alignment horizontal="right" vertical="top" shrinkToFit="1"/>
      <protection locked="0"/>
    </xf>
    <xf numFmtId="165" fontId="6" fillId="3" borderId="8" xfId="30">
      <alignment horizontal="right" vertical="top" shrinkToFit="1"/>
      <protection locked="0"/>
    </xf>
    <xf numFmtId="165" fontId="6" fillId="2" borderId="0" xfId="33">
      <alignment horizontal="right" vertical="top" shrinkToFit="1"/>
    </xf>
    <xf numFmtId="165" fontId="6" fillId="2" borderId="8" xfId="34">
      <alignment horizontal="right" vertical="top" shrinkToFit="1"/>
    </xf>
    <xf numFmtId="165" fontId="3" fillId="2" borderId="0" xfId="31">
      <alignment horizontal="right" vertical="top" shrinkToFit="1"/>
    </xf>
    <xf numFmtId="165" fontId="3" fillId="2" borderId="8" xfId="32">
      <alignment horizontal="right" vertical="top" shrinkToFit="1"/>
    </xf>
    <xf numFmtId="0" fontId="3" fillId="2" borderId="12" xfId="35">
      <alignment vertical="top" shrinkToFit="1"/>
    </xf>
    <xf numFmtId="0" fontId="3" fillId="2" borderId="11" xfId="36">
      <alignment vertical="top" shrinkToFit="1"/>
    </xf>
    <xf numFmtId="0" fontId="3" fillId="2" borderId="4" xfId="37">
      <alignment vertical="top" shrinkToFit="1"/>
    </xf>
    <xf numFmtId="165" fontId="4" fillId="2" borderId="9" xfId="38">
      <alignment horizontal="right" vertical="top" shrinkToFit="1"/>
    </xf>
    <xf numFmtId="165" fontId="4" fillId="2" borderId="10" xfId="39">
      <alignment horizontal="right" vertical="top" shrinkToFit="1"/>
    </xf>
    <xf numFmtId="0" fontId="3" fillId="2" borderId="11" xfId="40">
      <alignment horizontal="left" vertical="top" shrinkToFit="1"/>
    </xf>
    <xf numFmtId="0" fontId="3" fillId="4" borderId="0" xfId="41">
      <alignment vertical="top" shrinkToFit="1"/>
    </xf>
    <xf numFmtId="0" fontId="5" fillId="4" borderId="0" xfId="42">
      <alignment vertical="top" shrinkToFit="1"/>
    </xf>
    <xf numFmtId="0" fontId="3" fillId="4" borderId="0" xfId="43">
      <alignment horizontal="right" vertical="top" shrinkToFit="1"/>
    </xf>
    <xf numFmtId="0" fontId="6" fillId="4" borderId="0" xfId="44">
      <alignment vertical="top" shrinkToFit="1"/>
    </xf>
    <xf numFmtId="0" fontId="5" fillId="2" borderId="11" xfId="45">
      <alignment vertical="top" shrinkToFit="1"/>
    </xf>
    <xf numFmtId="0" fontId="3" fillId="2" borderId="11" xfId="46">
      <alignment horizontal="right" vertical="top" shrinkToFit="1"/>
    </xf>
    <xf numFmtId="0" fontId="6" fillId="2" borderId="11" xfId="47">
      <alignment vertical="top" shrinkToFit="1"/>
    </xf>
    <xf numFmtId="0" fontId="3" fillId="2" borderId="5" xfId="48">
      <alignment horizontal="left" vertical="top" shrinkToFit="1"/>
    </xf>
    <xf numFmtId="0" fontId="3" fillId="2" borderId="0" xfId="49">
      <alignment horizontal="left" vertical="top" shrinkToFit="1"/>
    </xf>
    <xf numFmtId="165" fontId="3" fillId="2" borderId="11" xfId="50">
      <alignment horizontal="right" vertical="top" shrinkToFit="1"/>
    </xf>
    <xf numFmtId="3" fontId="3" fillId="2" borderId="4" xfId="51">
      <alignment horizontal="right" vertical="top" shrinkToFit="1"/>
    </xf>
    <xf numFmtId="0" fontId="6" fillId="2" borderId="0" xfId="52">
      <alignment vertical="top" shrinkToFit="1"/>
    </xf>
    <xf numFmtId="14" fontId="6" fillId="2" borderId="11" xfId="53">
      <alignment horizontal="right" vertical="top" shrinkToFit="1"/>
    </xf>
    <xf numFmtId="14" fontId="6" fillId="2" borderId="4" xfId="54">
      <alignment horizontal="right" vertical="top" shrinkToFit="1"/>
    </xf>
    <xf numFmtId="3" fontId="3" fillId="2" borderId="11" xfId="55">
      <alignment horizontal="right" vertical="top" shrinkToFit="1"/>
    </xf>
    <xf numFmtId="3" fontId="3" fillId="2" borderId="9" xfId="56">
      <alignment horizontal="right" vertical="top" shrinkToFit="1"/>
    </xf>
    <xf numFmtId="3" fontId="3" fillId="2" borderId="10" xfId="57">
      <alignment horizontal="right" vertical="top" shrinkToFit="1"/>
    </xf>
    <xf numFmtId="0" fontId="3" fillId="2" borderId="13" xfId="58">
      <alignment horizontal="left" vertical="top" shrinkToFit="1"/>
    </xf>
    <xf numFmtId="14" fontId="6" fillId="3" borderId="13" xfId="59">
      <alignment horizontal="right" vertical="top" shrinkToFit="1"/>
      <protection locked="0"/>
    </xf>
    <xf numFmtId="0" fontId="3" fillId="2" borderId="14" xfId="60">
      <alignment horizontal="left" vertical="top" shrinkToFit="1"/>
    </xf>
    <xf numFmtId="0" fontId="6" fillId="3" borderId="13" xfId="62">
      <alignment vertical="top" shrinkToFit="1"/>
      <protection locked="0"/>
    </xf>
    <xf numFmtId="0" fontId="6" fillId="2" borderId="13" xfId="61">
      <alignment vertical="top" shrinkToFit="1"/>
    </xf>
    <xf numFmtId="0" fontId="3" fillId="3" borderId="13" xfId="63">
      <alignment vertical="top" shrinkToFit="1"/>
      <protection locked="0"/>
    </xf>
    <xf numFmtId="0" fontId="4" fillId="3" borderId="13" xfId="64">
      <alignment vertical="top" shrinkToFit="1"/>
      <protection locked="0"/>
    </xf>
    <xf numFmtId="0" fontId="0" fillId="0" borderId="0" xfId="0" quotePrefix="1">
      <alignment vertical="center"/>
    </xf>
    <xf numFmtId="0" fontId="3" fillId="2" borderId="14" xfId="60" applyAlignment="1">
      <alignment horizontal="left" vertical="top" wrapText="1" shrinkToFit="1"/>
    </xf>
    <xf numFmtId="0" fontId="6" fillId="3" borderId="13" xfId="62" applyAlignment="1">
      <alignment vertical="top" wrapText="1" shrinkToFit="1"/>
      <protection locked="0"/>
    </xf>
    <xf numFmtId="0" fontId="0" fillId="0" borderId="0" xfId="0" applyAlignment="1">
      <alignment vertical="center" wrapText="1"/>
    </xf>
    <xf numFmtId="0" fontId="8" fillId="0" borderId="15" xfId="0" applyFont="1" applyBorder="1" applyAlignment="1">
      <alignment horizontal="center" vertical="center" wrapText="1"/>
    </xf>
    <xf numFmtId="0" fontId="0" fillId="0" borderId="15" xfId="0" applyBorder="1">
      <alignment vertical="center"/>
    </xf>
    <xf numFmtId="0" fontId="9" fillId="0" borderId="16" xfId="0" applyFont="1" applyBorder="1" applyAlignment="1">
      <alignment vertical="center" wrapText="1"/>
    </xf>
    <xf numFmtId="0" fontId="0" fillId="0" borderId="15" xfId="0" applyFont="1" applyBorder="1" applyAlignment="1">
      <alignment vertical="center" wrapText="1"/>
    </xf>
    <xf numFmtId="0" fontId="0" fillId="0" borderId="15" xfId="0" applyBorder="1" applyAlignment="1">
      <alignment vertical="center" wrapText="1"/>
    </xf>
    <xf numFmtId="0" fontId="12" fillId="0" borderId="16" xfId="65" applyBorder="1" applyAlignment="1" applyProtection="1">
      <alignment vertical="center" wrapText="1"/>
    </xf>
    <xf numFmtId="0" fontId="13" fillId="0" borderId="15" xfId="0" applyFont="1" applyBorder="1" applyAlignment="1">
      <alignment vertical="center" wrapText="1"/>
    </xf>
    <xf numFmtId="0" fontId="11" fillId="0" borderId="15" xfId="0" applyFont="1" applyBorder="1" applyAlignment="1">
      <alignment vertical="center" wrapText="1"/>
    </xf>
    <xf numFmtId="0" fontId="0" fillId="0" borderId="15" xfId="0" applyBorder="1" applyAlignment="1">
      <alignment horizontal="left" vertical="center" wrapText="1"/>
    </xf>
    <xf numFmtId="0" fontId="12" fillId="0" borderId="15" xfId="65" applyBorder="1" applyAlignment="1" applyProtection="1">
      <alignment horizontal="left" vertical="center" wrapText="1"/>
    </xf>
    <xf numFmtId="0" fontId="1" fillId="0" borderId="16" xfId="66" applyFont="1" applyBorder="1" applyAlignment="1">
      <alignment horizontal="left" vertical="center" wrapText="1"/>
    </xf>
    <xf numFmtId="0" fontId="0" fillId="0" borderId="0" xfId="0" applyBorder="1" applyAlignment="1">
      <alignment vertical="center" wrapText="1"/>
    </xf>
    <xf numFmtId="0" fontId="1" fillId="0" borderId="16" xfId="66" applyNumberFormat="1" applyFont="1" applyBorder="1" applyAlignment="1">
      <alignment vertical="center" wrapText="1"/>
    </xf>
    <xf numFmtId="0" fontId="1" fillId="0" borderId="16" xfId="66" applyFont="1" applyBorder="1" applyAlignment="1">
      <alignment vertical="center" wrapText="1"/>
    </xf>
    <xf numFmtId="0" fontId="1" fillId="0" borderId="16" xfId="66" applyFont="1" applyBorder="1" applyAlignment="1">
      <alignment vertical="top" wrapText="1"/>
    </xf>
    <xf numFmtId="0" fontId="0" fillId="0" borderId="15" xfId="0" applyNumberFormat="1" applyBorder="1" applyAlignment="1">
      <alignment horizontal="left" vertical="center" wrapText="1"/>
    </xf>
    <xf numFmtId="0" fontId="12" fillId="0" borderId="0" xfId="65" applyBorder="1" applyAlignment="1" applyProtection="1">
      <alignment vertical="center" wrapText="1"/>
    </xf>
    <xf numFmtId="0" fontId="0" fillId="5" borderId="12" xfId="0" applyFill="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8" xfId="0" applyBorder="1">
      <alignment vertical="center"/>
    </xf>
    <xf numFmtId="0" fontId="2" fillId="2" borderId="0" xfId="1">
      <alignment vertical="top" shrinkToFit="1"/>
    </xf>
  </cellXfs>
  <cellStyles count="194">
    <cellStyle name="Hyperlink" xfId="65" builtinId="8"/>
    <cellStyle name="MSSStyle001" xfId="1"/>
    <cellStyle name="MSSStyle002" xfId="2"/>
    <cellStyle name="MSSStyle003" xfId="3"/>
    <cellStyle name="MSSStyle004" xfId="4"/>
    <cellStyle name="MSSStyle005" xfId="5"/>
    <cellStyle name="MSSStyle006" xfId="6"/>
    <cellStyle name="MSSStyle007" xfId="7"/>
    <cellStyle name="MSSStyle008" xfId="8"/>
    <cellStyle name="MSSStyle009" xfId="9"/>
    <cellStyle name="MSSStyle010" xfId="10"/>
    <cellStyle name="MSSStyle011" xfId="11"/>
    <cellStyle name="MSSStyle012" xfId="12"/>
    <cellStyle name="MSSStyle013" xfId="13"/>
    <cellStyle name="MSSStyle014" xfId="14"/>
    <cellStyle name="MSSStyle015" xfId="15"/>
    <cellStyle name="MSSStyle016" xfId="16"/>
    <cellStyle name="MSSStyle017" xfId="17"/>
    <cellStyle name="MSSStyle018" xfId="18"/>
    <cellStyle name="MSSStyle019" xfId="19"/>
    <cellStyle name="MSSStyle020" xfId="20"/>
    <cellStyle name="MSSStyle021" xfId="21"/>
    <cellStyle name="MSSStyle022" xfId="22"/>
    <cellStyle name="MSSStyle023" xfId="23"/>
    <cellStyle name="MSSStyle024" xfId="24"/>
    <cellStyle name="MSSStyle025" xfId="25"/>
    <cellStyle name="MSSStyle026" xfId="26"/>
    <cellStyle name="MSSStyle027" xfId="27"/>
    <cellStyle name="MSSStyle028" xfId="28"/>
    <cellStyle name="MSSStyle029" xfId="29"/>
    <cellStyle name="MSSStyle030" xfId="30"/>
    <cellStyle name="MSSStyle031" xfId="31"/>
    <cellStyle name="MSSStyle032" xfId="32"/>
    <cellStyle name="MSSStyle033" xfId="33"/>
    <cellStyle name="MSSStyle034" xfId="34"/>
    <cellStyle name="MSSStyle035" xfId="35"/>
    <cellStyle name="MSSStyle036" xfId="36"/>
    <cellStyle name="MSSStyle037" xfId="37"/>
    <cellStyle name="MSSStyle038" xfId="38"/>
    <cellStyle name="MSSStyle039" xfId="39"/>
    <cellStyle name="MSSStyle040" xfId="40"/>
    <cellStyle name="MSSStyle041" xfId="41"/>
    <cellStyle name="MSSStyle042" xfId="42"/>
    <cellStyle name="MSSStyle043" xfId="43"/>
    <cellStyle name="MSSStyle044" xfId="44"/>
    <cellStyle name="MSSStyle045" xfId="45"/>
    <cellStyle name="MSSStyle046" xfId="46"/>
    <cellStyle name="MSSStyle047" xfId="47"/>
    <cellStyle name="MSSStyle048" xfId="48"/>
    <cellStyle name="MSSStyle049" xfId="49"/>
    <cellStyle name="MSSStyle050" xfId="50"/>
    <cellStyle name="MSSStyle051" xfId="51"/>
    <cellStyle name="MSSStyle052" xfId="52"/>
    <cellStyle name="MSSStyle053" xfId="53"/>
    <cellStyle name="MSSStyle054" xfId="54"/>
    <cellStyle name="MSSStyle055" xfId="55"/>
    <cellStyle name="MSSStyle056" xfId="56"/>
    <cellStyle name="MSSStyle057" xfId="57"/>
    <cellStyle name="MSSStyle058" xfId="58"/>
    <cellStyle name="MSSStyle059" xfId="59"/>
    <cellStyle name="MSSStyle060" xfId="60"/>
    <cellStyle name="MSSStyle061" xfId="61"/>
    <cellStyle name="MSSStyle062" xfId="62"/>
    <cellStyle name="MSSStyle063" xfId="63"/>
    <cellStyle name="MSSStyle064" xfId="64"/>
    <cellStyle name="MSSStyle065" xfId="67"/>
    <cellStyle name="MSSStyle066" xfId="68"/>
    <cellStyle name="MSSStyle067" xfId="69"/>
    <cellStyle name="MSSStyle068" xfId="70"/>
    <cellStyle name="MSSStyle069" xfId="71"/>
    <cellStyle name="MSSStyle070" xfId="72"/>
    <cellStyle name="MSSStyle071" xfId="73"/>
    <cellStyle name="MSSStyle072" xfId="74"/>
    <cellStyle name="MSSStyle073" xfId="75"/>
    <cellStyle name="MSSStyle074" xfId="76"/>
    <cellStyle name="MSSStyle075" xfId="77"/>
    <cellStyle name="MSSStyle076" xfId="78"/>
    <cellStyle name="MSSStyle077" xfId="79"/>
    <cellStyle name="MSSStyle078" xfId="80"/>
    <cellStyle name="MSSStyle079" xfId="81"/>
    <cellStyle name="MSSStyle080" xfId="82"/>
    <cellStyle name="MSSStyle081" xfId="83"/>
    <cellStyle name="MSSStyle082" xfId="84"/>
    <cellStyle name="MSSStyle083" xfId="85"/>
    <cellStyle name="MSSStyle084" xfId="86"/>
    <cellStyle name="MSSStyle085" xfId="87"/>
    <cellStyle name="MSSStyle086" xfId="88"/>
    <cellStyle name="MSSStyle087" xfId="89"/>
    <cellStyle name="MSSStyle088" xfId="90"/>
    <cellStyle name="MSSStyle089" xfId="91"/>
    <cellStyle name="MSSStyle090" xfId="92"/>
    <cellStyle name="MSSStyle091" xfId="93"/>
    <cellStyle name="MSSStyle092" xfId="94"/>
    <cellStyle name="MSSStyle093" xfId="95"/>
    <cellStyle name="MSSStyle094" xfId="96"/>
    <cellStyle name="MSSStyle095" xfId="97"/>
    <cellStyle name="MSSStyle096" xfId="98"/>
    <cellStyle name="MSSStyle097" xfId="99"/>
    <cellStyle name="MSSStyle098" xfId="100"/>
    <cellStyle name="MSSStyle099" xfId="101"/>
    <cellStyle name="MSSStyle100" xfId="102"/>
    <cellStyle name="MSSStyle101" xfId="103"/>
    <cellStyle name="MSSStyle102" xfId="104"/>
    <cellStyle name="MSSStyle103" xfId="105"/>
    <cellStyle name="MSSStyle104" xfId="106"/>
    <cellStyle name="MSSStyle105" xfId="107"/>
    <cellStyle name="MSSStyle106" xfId="108"/>
    <cellStyle name="MSSStyle107" xfId="109"/>
    <cellStyle name="MSSStyle108" xfId="110"/>
    <cellStyle name="MSSStyle109" xfId="111"/>
    <cellStyle name="MSSStyle110" xfId="112"/>
    <cellStyle name="MSSStyle111" xfId="113"/>
    <cellStyle name="MSSStyle112" xfId="114"/>
    <cellStyle name="MSSStyle113" xfId="115"/>
    <cellStyle name="MSSStyle114" xfId="116"/>
    <cellStyle name="MSSStyle115" xfId="117"/>
    <cellStyle name="MSSStyle116" xfId="118"/>
    <cellStyle name="MSSStyle117" xfId="119"/>
    <cellStyle name="MSSStyle118" xfId="120"/>
    <cellStyle name="MSSStyle119" xfId="121"/>
    <cellStyle name="MSSStyle120" xfId="122"/>
    <cellStyle name="MSSStyle121" xfId="123"/>
    <cellStyle name="MSSStyle122" xfId="124"/>
    <cellStyle name="MSSStyle123" xfId="125"/>
    <cellStyle name="MSSStyle124" xfId="126"/>
    <cellStyle name="MSSStyle125" xfId="127"/>
    <cellStyle name="MSSStyle126" xfId="128"/>
    <cellStyle name="MSSStyle127" xfId="129"/>
    <cellStyle name="MSSStyle128" xfId="130"/>
    <cellStyle name="MSSStyle129" xfId="131"/>
    <cellStyle name="MSSStyle130" xfId="132"/>
    <cellStyle name="MSSStyle131" xfId="133"/>
    <cellStyle name="MSSStyle132" xfId="134"/>
    <cellStyle name="MSSStyle133" xfId="135"/>
    <cellStyle name="MSSStyle134" xfId="136"/>
    <cellStyle name="MSSStyle135" xfId="137"/>
    <cellStyle name="MSSStyle136" xfId="138"/>
    <cellStyle name="MSSStyle137" xfId="139"/>
    <cellStyle name="MSSStyle138" xfId="140"/>
    <cellStyle name="MSSStyle139" xfId="141"/>
    <cellStyle name="MSSStyle140" xfId="142"/>
    <cellStyle name="MSSStyle141" xfId="143"/>
    <cellStyle name="MSSStyle142" xfId="144"/>
    <cellStyle name="MSSStyle143" xfId="145"/>
    <cellStyle name="MSSStyle144" xfId="146"/>
    <cellStyle name="MSSStyle145" xfId="147"/>
    <cellStyle name="MSSStyle146" xfId="148"/>
    <cellStyle name="MSSStyle147" xfId="149"/>
    <cellStyle name="MSSStyle148" xfId="150"/>
    <cellStyle name="MSSStyle149" xfId="151"/>
    <cellStyle name="MSSStyle150" xfId="152"/>
    <cellStyle name="MSSStyle151" xfId="153"/>
    <cellStyle name="MSSStyle152" xfId="154"/>
    <cellStyle name="MSSStyle153" xfId="155"/>
    <cellStyle name="MSSStyle154" xfId="156"/>
    <cellStyle name="MSSStyle155" xfId="157"/>
    <cellStyle name="MSSStyle156" xfId="158"/>
    <cellStyle name="MSSStyle157" xfId="159"/>
    <cellStyle name="MSSStyle158" xfId="160"/>
    <cellStyle name="MSSStyle159" xfId="161"/>
    <cellStyle name="MSSStyle160" xfId="162"/>
    <cellStyle name="MSSStyle161" xfId="163"/>
    <cellStyle name="MSSStyle162" xfId="164"/>
    <cellStyle name="MSSStyle163" xfId="165"/>
    <cellStyle name="MSSStyle164" xfId="166"/>
    <cellStyle name="MSSStyle165" xfId="167"/>
    <cellStyle name="MSSStyle166" xfId="168"/>
    <cellStyle name="MSSStyle167" xfId="169"/>
    <cellStyle name="MSSStyle168" xfId="170"/>
    <cellStyle name="MSSStyle169" xfId="171"/>
    <cellStyle name="MSSStyle170" xfId="172"/>
    <cellStyle name="MSSStyle171" xfId="173"/>
    <cellStyle name="MSSStyle172" xfId="174"/>
    <cellStyle name="MSSStyle173" xfId="175"/>
    <cellStyle name="MSSStyle174" xfId="176"/>
    <cellStyle name="MSSStyle175" xfId="177"/>
    <cellStyle name="MSSStyle176" xfId="178"/>
    <cellStyle name="MSSStyle177" xfId="179"/>
    <cellStyle name="MSSStyle178" xfId="180"/>
    <cellStyle name="MSSStyle179" xfId="181"/>
    <cellStyle name="MSSStyle180" xfId="182"/>
    <cellStyle name="MSSStyle181" xfId="183"/>
    <cellStyle name="MSSStyle182" xfId="184"/>
    <cellStyle name="MSSStyle183" xfId="185"/>
    <cellStyle name="MSSStyle184" xfId="186"/>
    <cellStyle name="MSSStyle185" xfId="187"/>
    <cellStyle name="MSSStyle186" xfId="188"/>
    <cellStyle name="MSSStyle187" xfId="189"/>
    <cellStyle name="MSSStyle188" xfId="190"/>
    <cellStyle name="MSSStyle189" xfId="191"/>
    <cellStyle name="MSSStyle190" xfId="192"/>
    <cellStyle name="MSSStyle191" xfId="193"/>
    <cellStyle name="Normal" xfId="0" builtinId="0"/>
    <cellStyle name="Normal 2" xfId="6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000000"/>
      <rgbColor rgb="00FFFFFF"/>
      <rgbColor rgb="00ADD8E6"/>
      <rgbColor rgb="00F0F0F0"/>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4486275</xdr:colOff>
      <xdr:row>0</xdr:row>
      <xdr:rowOff>38100</xdr:rowOff>
    </xdr:from>
    <xdr:to>
      <xdr:col>0</xdr:col>
      <xdr:colOff>6644446</xdr:colOff>
      <xdr:row>1</xdr:row>
      <xdr:rowOff>95650</xdr:rowOff>
    </xdr:to>
    <xdr:pic>
      <xdr:nvPicPr>
        <xdr:cNvPr id="2" name="Picture 1"/>
        <xdr:cNvPicPr>
          <a:picLocks noChangeAspect="1"/>
        </xdr:cNvPicPr>
      </xdr:nvPicPr>
      <xdr:blipFill>
        <a:blip xmlns:r="http://schemas.openxmlformats.org/officeDocument/2006/relationships" r:embed="rId1"/>
        <a:stretch>
          <a:fillRect/>
        </a:stretch>
      </xdr:blipFill>
      <xdr:spPr>
        <a:xfrm>
          <a:off x="4486275" y="38100"/>
          <a:ext cx="2158171" cy="219475"/>
        </a:xfrm>
        <a:prstGeom prst="rect">
          <a:avLst/>
        </a:prstGeom>
      </xdr:spPr>
    </xdr:pic>
    <xdr:clientData/>
  </xdr:twoCellAnchor>
  <xdr:twoCellAnchor editAs="oneCell">
    <xdr:from>
      <xdr:col>0</xdr:col>
      <xdr:colOff>1828800</xdr:colOff>
      <xdr:row>45</xdr:row>
      <xdr:rowOff>171450</xdr:rowOff>
    </xdr:from>
    <xdr:to>
      <xdr:col>0</xdr:col>
      <xdr:colOff>5041670</xdr:colOff>
      <xdr:row>45</xdr:row>
      <xdr:rowOff>1640713</xdr:rowOff>
    </xdr:to>
    <xdr:pic>
      <xdr:nvPicPr>
        <xdr:cNvPr id="3" name="Picture 2"/>
        <xdr:cNvPicPr>
          <a:picLocks noChangeAspect="1"/>
        </xdr:cNvPicPr>
      </xdr:nvPicPr>
      <xdr:blipFill>
        <a:blip xmlns:r="http://schemas.openxmlformats.org/officeDocument/2006/relationships" r:embed="rId2"/>
        <a:stretch>
          <a:fillRect/>
        </a:stretch>
      </xdr:blipFill>
      <xdr:spPr>
        <a:xfrm>
          <a:off x="1828800" y="9201150"/>
          <a:ext cx="3212870" cy="14692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emplates.modelsheetsoft.com/browser/browse.aspx?s=salesplanstartup.xls" TargetMode="External"/><Relationship Id="rId7" Type="http://schemas.openxmlformats.org/officeDocument/2006/relationships/drawing" Target="../drawings/drawing1.xml"/><Relationship Id="rId2" Type="http://schemas.openxmlformats.org/officeDocument/2006/relationships/hyperlink" Target="mailto:info@modelsheetsoft.com" TargetMode="External"/><Relationship Id="rId1" Type="http://schemas.openxmlformats.org/officeDocument/2006/relationships/hyperlink" Target="http://www.modelsheetsoft.com/refer.aspx?s=salesplanstartup.xls" TargetMode="External"/><Relationship Id="rId6" Type="http://schemas.openxmlformats.org/officeDocument/2006/relationships/printerSettings" Target="../printerSettings/printerSettings1.bin"/><Relationship Id="rId5" Type="http://schemas.openxmlformats.org/officeDocument/2006/relationships/hyperlink" Target="http://templates.modelsheetsoft.com/modelsheettemplates/sales-plan-startup-templates.aspx?s=salesplanstartup.xls" TargetMode="External"/><Relationship Id="rId4" Type="http://schemas.openxmlformats.org/officeDocument/2006/relationships/hyperlink" Target="http://www.modelsheetsoft.com/consulting-business-analysis.aspx?s=salesplanstartup.xls"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3:A72"/>
  <sheetViews>
    <sheetView tabSelected="1" workbookViewId="0">
      <selection activeCell="B1" sqref="B1"/>
    </sheetView>
  </sheetViews>
  <sheetFormatPr defaultRowHeight="12.75" outlineLevelRow="2" x14ac:dyDescent="0.2"/>
  <cols>
    <col min="1" max="1" width="100.7109375" style="73" customWidth="1"/>
    <col min="2" max="16384" width="9.140625" style="70"/>
  </cols>
  <sheetData>
    <row r="3" spans="1:1" ht="18" x14ac:dyDescent="0.2">
      <c r="A3" s="69" t="s">
        <v>222</v>
      </c>
    </row>
    <row r="5" spans="1:1" ht="15" x14ac:dyDescent="0.2">
      <c r="A5" s="71" t="s">
        <v>223</v>
      </c>
    </row>
    <row r="6" spans="1:1" x14ac:dyDescent="0.2">
      <c r="A6" s="72"/>
    </row>
    <row r="7" spans="1:1" ht="51" x14ac:dyDescent="0.2">
      <c r="A7" s="73" t="s">
        <v>224</v>
      </c>
    </row>
    <row r="8" spans="1:1" x14ac:dyDescent="0.2">
      <c r="A8" s="74" t="s">
        <v>225</v>
      </c>
    </row>
    <row r="9" spans="1:1" x14ac:dyDescent="0.2">
      <c r="A9" s="72"/>
    </row>
    <row r="10" spans="1:1" ht="15" x14ac:dyDescent="0.2">
      <c r="A10" s="75" t="s">
        <v>226</v>
      </c>
    </row>
    <row r="11" spans="1:1" x14ac:dyDescent="0.2">
      <c r="A11" s="72"/>
    </row>
    <row r="12" spans="1:1" x14ac:dyDescent="0.2">
      <c r="A12" s="76" t="s">
        <v>227</v>
      </c>
    </row>
    <row r="13" spans="1:1" collapsed="1" x14ac:dyDescent="0.2">
      <c r="A13" s="77" t="s">
        <v>228</v>
      </c>
    </row>
    <row r="14" spans="1:1" hidden="1" outlineLevel="1" collapsed="1" x14ac:dyDescent="0.2">
      <c r="A14" s="77" t="s">
        <v>229</v>
      </c>
    </row>
    <row r="15" spans="1:1" hidden="1" outlineLevel="2" x14ac:dyDescent="0.2">
      <c r="A15" s="77" t="s">
        <v>230</v>
      </c>
    </row>
    <row r="16" spans="1:1" hidden="1" outlineLevel="2" x14ac:dyDescent="0.2">
      <c r="A16" s="77" t="s">
        <v>231</v>
      </c>
    </row>
    <row r="17" spans="1:1" hidden="1" outlineLevel="2" x14ac:dyDescent="0.2">
      <c r="A17" s="77" t="s">
        <v>232</v>
      </c>
    </row>
    <row r="18" spans="1:1" hidden="1" outlineLevel="2" x14ac:dyDescent="0.2">
      <c r="A18" s="77" t="s">
        <v>233</v>
      </c>
    </row>
    <row r="19" spans="1:1" ht="25.5" hidden="1" outlineLevel="2" x14ac:dyDescent="0.2">
      <c r="A19" s="77" t="s">
        <v>234</v>
      </c>
    </row>
    <row r="20" spans="1:1" hidden="1" outlineLevel="2" x14ac:dyDescent="0.2">
      <c r="A20" s="77"/>
    </row>
    <row r="21" spans="1:1" hidden="1" outlineLevel="1" collapsed="1" x14ac:dyDescent="0.2">
      <c r="A21" s="77" t="s">
        <v>235</v>
      </c>
    </row>
    <row r="22" spans="1:1" hidden="1" outlineLevel="2" x14ac:dyDescent="0.2">
      <c r="A22" s="77" t="s">
        <v>236</v>
      </c>
    </row>
    <row r="23" spans="1:1" hidden="1" outlineLevel="2" x14ac:dyDescent="0.2">
      <c r="A23" s="77" t="s">
        <v>237</v>
      </c>
    </row>
    <row r="24" spans="1:1" hidden="1" outlineLevel="2" x14ac:dyDescent="0.2">
      <c r="A24" s="77" t="s">
        <v>238</v>
      </c>
    </row>
    <row r="25" spans="1:1" hidden="1" outlineLevel="2" x14ac:dyDescent="0.2">
      <c r="A25" s="72"/>
    </row>
    <row r="26" spans="1:1" hidden="1" outlineLevel="1" collapsed="1" x14ac:dyDescent="0.2">
      <c r="A26" s="77" t="s">
        <v>239</v>
      </c>
    </row>
    <row r="27" spans="1:1" hidden="1" outlineLevel="2" x14ac:dyDescent="0.2">
      <c r="A27" s="77" t="s">
        <v>240</v>
      </c>
    </row>
    <row r="28" spans="1:1" ht="25.5" hidden="1" outlineLevel="2" x14ac:dyDescent="0.2">
      <c r="A28" s="77" t="s">
        <v>241</v>
      </c>
    </row>
    <row r="29" spans="1:1" hidden="1" outlineLevel="2" x14ac:dyDescent="0.2">
      <c r="A29" s="77" t="s">
        <v>242</v>
      </c>
    </row>
    <row r="30" spans="1:1" hidden="1" outlineLevel="1" x14ac:dyDescent="0.2">
      <c r="A30" s="77"/>
    </row>
    <row r="31" spans="1:1" x14ac:dyDescent="0.2">
      <c r="A31" s="78" t="s">
        <v>243</v>
      </c>
    </row>
    <row r="32" spans="1:1" x14ac:dyDescent="0.2">
      <c r="A32" s="72"/>
    </row>
    <row r="33" spans="1:1" x14ac:dyDescent="0.2">
      <c r="A33" s="76" t="s">
        <v>244</v>
      </c>
    </row>
    <row r="34" spans="1:1" collapsed="1" x14ac:dyDescent="0.2">
      <c r="A34" s="77" t="s">
        <v>228</v>
      </c>
    </row>
    <row r="35" spans="1:1" hidden="1" outlineLevel="1" x14ac:dyDescent="0.2">
      <c r="A35" s="77" t="s">
        <v>245</v>
      </c>
    </row>
    <row r="36" spans="1:1" hidden="1" outlineLevel="1" x14ac:dyDescent="0.2">
      <c r="A36" s="77" t="s">
        <v>246</v>
      </c>
    </row>
    <row r="37" spans="1:1" hidden="1" outlineLevel="1" x14ac:dyDescent="0.2">
      <c r="A37" s="77"/>
    </row>
    <row r="38" spans="1:1" x14ac:dyDescent="0.2">
      <c r="A38" s="78" t="s">
        <v>247</v>
      </c>
    </row>
    <row r="39" spans="1:1" x14ac:dyDescent="0.2">
      <c r="A39" s="72"/>
    </row>
    <row r="40" spans="1:1" x14ac:dyDescent="0.2">
      <c r="A40" s="76" t="s">
        <v>248</v>
      </c>
    </row>
    <row r="41" spans="1:1" x14ac:dyDescent="0.2">
      <c r="A41" s="72"/>
    </row>
    <row r="42" spans="1:1" ht="25.5" x14ac:dyDescent="0.2">
      <c r="A42" s="79" t="s">
        <v>249</v>
      </c>
    </row>
    <row r="43" spans="1:1" collapsed="1" x14ac:dyDescent="0.2">
      <c r="A43" s="77" t="s">
        <v>250</v>
      </c>
    </row>
    <row r="44" spans="1:1" hidden="1" outlineLevel="1" x14ac:dyDescent="0.2">
      <c r="A44" s="80"/>
    </row>
    <row r="45" spans="1:1" ht="63.75" hidden="1" outlineLevel="1" x14ac:dyDescent="0.2">
      <c r="A45" s="81" t="s">
        <v>251</v>
      </c>
    </row>
    <row r="46" spans="1:1" ht="140.1" hidden="1" customHeight="1" outlineLevel="1" x14ac:dyDescent="0.2">
      <c r="A46" s="82"/>
    </row>
    <row r="47" spans="1:1" ht="89.25" hidden="1" outlineLevel="1" x14ac:dyDescent="0.2">
      <c r="A47" s="83" t="s">
        <v>252</v>
      </c>
    </row>
    <row r="48" spans="1:1" hidden="1" outlineLevel="1" x14ac:dyDescent="0.2">
      <c r="A48" s="83"/>
    </row>
    <row r="49" spans="1:1" ht="63.75" hidden="1" outlineLevel="1" x14ac:dyDescent="0.2">
      <c r="A49" s="84" t="s">
        <v>253</v>
      </c>
    </row>
    <row r="50" spans="1:1" x14ac:dyDescent="0.2">
      <c r="A50" s="72"/>
    </row>
    <row r="51" spans="1:1" x14ac:dyDescent="0.2">
      <c r="A51" s="82" t="s">
        <v>254</v>
      </c>
    </row>
    <row r="52" spans="1:1" x14ac:dyDescent="0.2">
      <c r="A52" s="74" t="s">
        <v>255</v>
      </c>
    </row>
    <row r="53" spans="1:1" x14ac:dyDescent="0.2">
      <c r="A53" s="74" t="s">
        <v>256</v>
      </c>
    </row>
    <row r="54" spans="1:1" x14ac:dyDescent="0.2">
      <c r="A54" s="85"/>
    </row>
    <row r="55" spans="1:1" x14ac:dyDescent="0.2">
      <c r="A55" s="86"/>
    </row>
    <row r="56" spans="1:1" x14ac:dyDescent="0.2">
      <c r="A56" s="87"/>
    </row>
    <row r="57" spans="1:1" ht="15" x14ac:dyDescent="0.2">
      <c r="A57" s="75" t="s">
        <v>257</v>
      </c>
    </row>
    <row r="59" spans="1:1" x14ac:dyDescent="0.2">
      <c r="A59" s="73" t="s">
        <v>258</v>
      </c>
    </row>
    <row r="61" spans="1:1" x14ac:dyDescent="0.2">
      <c r="A61" s="73" t="s">
        <v>259</v>
      </c>
    </row>
    <row r="62" spans="1:1" x14ac:dyDescent="0.2">
      <c r="A62" s="73" t="s">
        <v>260</v>
      </c>
    </row>
    <row r="63" spans="1:1" x14ac:dyDescent="0.2">
      <c r="A63" s="73" t="s">
        <v>261</v>
      </c>
    </row>
    <row r="64" spans="1:1" s="89" customFormat="1" x14ac:dyDescent="0.2">
      <c r="A64" s="88" t="s">
        <v>262</v>
      </c>
    </row>
    <row r="65" spans="1:1" x14ac:dyDescent="0.2">
      <c r="A65" s="73" t="s">
        <v>263</v>
      </c>
    </row>
    <row r="66" spans="1:1" x14ac:dyDescent="0.2">
      <c r="A66" s="73" t="s">
        <v>264</v>
      </c>
    </row>
    <row r="69" spans="1:1" x14ac:dyDescent="0.2">
      <c r="A69" s="73" t="s">
        <v>265</v>
      </c>
    </row>
    <row r="71" spans="1:1" x14ac:dyDescent="0.2">
      <c r="A71" s="73" t="s">
        <v>266</v>
      </c>
    </row>
    <row r="72" spans="1:1" x14ac:dyDescent="0.2">
      <c r="A72" s="73" t="s">
        <v>267</v>
      </c>
    </row>
  </sheetData>
  <hyperlinks>
    <hyperlink ref="A52" r:id="rId1"/>
    <hyperlink ref="A53" r:id="rId2"/>
    <hyperlink ref="A31" r:id="rId3"/>
    <hyperlink ref="A38" r:id="rId4"/>
    <hyperlink ref="A8" r:id="rId5"/>
  </hyperlinks>
  <printOptions horizontalCentered="1"/>
  <pageMargins left="0.45" right="0.45" top="0.5" bottom="0.5" header="0.3" footer="0.3"/>
  <pageSetup orientation="portrait" r:id="rId6"/>
  <headerFooter>
    <oddFooter>&amp;LModelSheet is a trademark of ModelSheet Software, LLC&amp;Rpage &amp;P of &amp;N</oddFooter>
  </headerFooter>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
  <sheetViews>
    <sheetView zoomScaleNormal="100" workbookViewId="0"/>
  </sheetViews>
  <sheetFormatPr defaultRowHeight="12.75" customHeight="1" x14ac:dyDescent="0.2"/>
  <sheetData>
    <row r="1" spans="1:64" ht="12.75" customHeight="1" x14ac:dyDescent="0.2">
      <c r="A1" t="s">
        <v>0</v>
      </c>
      <c r="B1" t="str">
        <f>Labels!B20</f>
        <v>Sales Units - Plan</v>
      </c>
      <c r="C1" t="s">
        <v>48</v>
      </c>
      <c r="D1" t="str">
        <f>Labels!E20</f>
        <v>Sales units in the sales plan, by time period. This is input data.</v>
      </c>
      <c r="E1" t="s">
        <v>187</v>
      </c>
      <c r="F1" t="str">
        <f>Labels!B12</f>
        <v>Avg Price - Plan</v>
      </c>
      <c r="G1" t="s">
        <v>118</v>
      </c>
      <c r="H1" t="str">
        <f>Labels!E12</f>
        <v>Prices of the products in each time period in the sales plan</v>
      </c>
      <c r="I1" t="s">
        <v>216</v>
      </c>
      <c r="J1" t="str">
        <f>Labels!B16</f>
        <v>Revenue - Plan</v>
      </c>
      <c r="K1" t="s">
        <v>164</v>
      </c>
      <c r="L1" t="str">
        <f>Labels!E16</f>
        <v>Revenue for each time period in the sales plan, computed from price and sale units. The revenue plan is computed, instead of input data, because prices are usually the most stable of the three main variable (revenue, units, and price), so the model uses price as one of the input variables in the plan.</v>
      </c>
      <c r="M1" t="s">
        <v>100</v>
      </c>
      <c r="N1" t="str">
        <f>Labels!B8</f>
        <v>Company Name</v>
      </c>
      <c r="O1" t="s">
        <v>60</v>
      </c>
      <c r="P1" t="str">
        <f>Labels!E8</f>
        <v>The name of the business or company to which the sales plan refers</v>
      </c>
      <c r="Q1" t="s">
        <v>151</v>
      </c>
      <c r="R1" t="str">
        <f>Labels!B11</f>
        <v>Price History</v>
      </c>
      <c r="S1" t="s">
        <v>218</v>
      </c>
      <c r="T1" t="str">
        <f>Labels!E11</f>
        <v>Prices of the products during the historical time range before the plan time range. This is computed from revenue history and sales units history; it is not input data.</v>
      </c>
      <c r="U1" t="s">
        <v>162</v>
      </c>
      <c r="V1" t="str">
        <f>Labels!B18</f>
        <v>Sales Units History</v>
      </c>
      <c r="W1" t="s">
        <v>182</v>
      </c>
      <c r="X1" t="str">
        <f>Labels!E18</f>
        <v>Sales units in historical time before the sales plan time range. This is input data.</v>
      </c>
      <c r="Y1" t="s">
        <v>179</v>
      </c>
      <c r="Z1" t="str">
        <f>Labels!B14</f>
        <v>Revenue History</v>
      </c>
      <c r="AA1" t="s">
        <v>67</v>
      </c>
      <c r="AB1" t="str">
        <f>Labels!E14</f>
        <v>Revenue in each historical time period before the beginning of the sales plan time range. This is input data.</v>
      </c>
      <c r="AC1" t="s">
        <v>102</v>
      </c>
      <c r="AD1" t="str">
        <f>Labels!B9</f>
        <v>Plan Date</v>
      </c>
      <c r="AE1" t="s">
        <v>203</v>
      </c>
      <c r="AF1" t="str">
        <f>Labels!E9</f>
        <v>The date of the sales plan</v>
      </c>
      <c r="AG1" t="s">
        <v>86</v>
      </c>
      <c r="AH1" t="str">
        <f>Labels!B7</f>
        <v>Assumptions</v>
      </c>
      <c r="AI1" t="s">
        <v>209</v>
      </c>
      <c r="AJ1" t="str">
        <f>Labels!E7</f>
        <v>A list of the assumptions provide for the sales plan</v>
      </c>
      <c r="AK1" t="s">
        <v>178</v>
      </c>
      <c r="AL1" t="str">
        <f>Labels!B21</f>
        <v>Sales Units</v>
      </c>
      <c r="AM1" t="s">
        <v>202</v>
      </c>
      <c r="AN1" t="str">
        <f>Labels!E21</f>
        <v>Input data for sales units, in each time period of the sales plan</v>
      </c>
      <c r="AO1" t="s">
        <v>95</v>
      </c>
      <c r="AP1" t="str">
        <f>Labels!B13</f>
        <v>Products Dim</v>
      </c>
      <c r="AQ1" t="s">
        <v>24</v>
      </c>
      <c r="AR1">
        <f>Labels!E13</f>
        <v>0</v>
      </c>
      <c r="AS1" t="s">
        <v>141</v>
      </c>
      <c r="AT1" t="str">
        <f>Labels!B15</f>
        <v>Revenue</v>
      </c>
      <c r="AU1" t="s">
        <v>135</v>
      </c>
      <c r="AV1" t="str">
        <f>Labels!E15</f>
        <v>Historical and planned revenue in the total time range; that is, in the historical and plan time ranges</v>
      </c>
      <c r="AW1" t="s">
        <v>59</v>
      </c>
      <c r="AX1" t="str">
        <f>Labels!B19</f>
        <v>Sales Units</v>
      </c>
      <c r="AY1" t="s">
        <v>38</v>
      </c>
      <c r="AZ1" t="str">
        <f>Labels!E19</f>
        <v>Historical and planned sales units in the total time range; that is, in the historical and plan time ranges</v>
      </c>
      <c r="BA1" t="s">
        <v>73</v>
      </c>
      <c r="BB1" t="str">
        <f>Labels!B22</f>
        <v>Sales Units</v>
      </c>
      <c r="BC1" t="s">
        <v>173</v>
      </c>
      <c r="BD1" t="str">
        <f>Labels!E22</f>
        <v>Total planned sales units of each product in the total time range; that is, in the historical and plan time ranges. Used to support plots.</v>
      </c>
      <c r="BE1" t="s">
        <v>103</v>
      </c>
      <c r="BF1" t="str">
        <f>Labels!B17</f>
        <v>Revenue</v>
      </c>
      <c r="BG1" t="s">
        <v>161</v>
      </c>
      <c r="BH1" t="str">
        <f>Labels!E17</f>
        <v>Total actual revenue for each product in the plan time range. Used to support plots.</v>
      </c>
      <c r="BI1" t="s">
        <v>127</v>
      </c>
      <c r="BJ1" t="str">
        <f>Labels!B24</f>
        <v>Time Period</v>
      </c>
      <c r="BK1" t="s">
        <v>84</v>
      </c>
      <c r="BL1" t="str">
        <f>Labels!E24</f>
        <v>Increasing counter for time periods in the model time range, where the first time period is numbered 1</v>
      </c>
    </row>
    <row r="2" spans="1:64" ht="12.75" customHeight="1" x14ac:dyDescent="0.2">
      <c r="A2" t="s">
        <v>181</v>
      </c>
      <c r="B2" t="str">
        <f>Labels!B23</f>
        <v>Time Period</v>
      </c>
      <c r="C2" t="s">
        <v>88</v>
      </c>
      <c r="D2" t="str">
        <f>Labels!E23</f>
        <v>Increasing counter for time periods in the history time range, where the first time period is numbered 1</v>
      </c>
      <c r="E2" t="s">
        <v>6</v>
      </c>
      <c r="F2" t="str">
        <f>Labels!B25</f>
        <v>Time Period</v>
      </c>
      <c r="G2" t="s">
        <v>93</v>
      </c>
      <c r="H2" t="str">
        <f>Labels!E25</f>
        <v>Increasing counter for time periods in the plan time range, where the first time period is numbered 1</v>
      </c>
      <c r="I2" t="s">
        <v>197</v>
      </c>
      <c r="J2" t="str">
        <f>Labels!B10</f>
        <v xml:space="preserve">Avg Price - Actual </v>
      </c>
      <c r="K2" t="s">
        <v>124</v>
      </c>
      <c r="L2" t="str">
        <f>Labels!E10</f>
        <v>Average actual selling prices of each product in each market segment in each time period. This is computed from actual revenue and actual sales units, and it is not an input variable.</v>
      </c>
      <c r="M2" t="s">
        <v>137</v>
      </c>
      <c r="N2" t="str">
        <f>Labels!E28</f>
        <v>A list of the products and the product families to which they belong</v>
      </c>
      <c r="O2" t="s">
        <v>23</v>
      </c>
      <c r="P2" t="str">
        <f>Labels!B28</f>
        <v>Products</v>
      </c>
      <c r="Q2" t="s">
        <v>119</v>
      </c>
      <c r="R2" t="str">
        <f>Labels!D28</f>
        <v>Products</v>
      </c>
      <c r="S2" t="s">
        <v>170</v>
      </c>
      <c r="T2" t="str">
        <f>Labels!C28</f>
        <v>Total</v>
      </c>
      <c r="U2" t="s">
        <v>77</v>
      </c>
      <c r="V2" t="str">
        <f>Labels!B29</f>
        <v>Product 1</v>
      </c>
      <c r="W2" t="s">
        <v>15</v>
      </c>
      <c r="X2" t="str">
        <f>Labels!D29</f>
        <v>Products</v>
      </c>
      <c r="Y2" t="s">
        <v>65</v>
      </c>
      <c r="Z2" t="str">
        <f>Labels!B30</f>
        <v>Product 2</v>
      </c>
      <c r="AA2" t="s">
        <v>154</v>
      </c>
      <c r="AB2" t="str">
        <f>Labels!E32</f>
        <v>A list of the sales channels or selling locations</v>
      </c>
      <c r="AC2" t="s">
        <v>172</v>
      </c>
      <c r="AD2" t="str">
        <f>Labels!B32</f>
        <v>Sales Channels</v>
      </c>
      <c r="AE2" t="s">
        <v>214</v>
      </c>
      <c r="AF2" t="str">
        <f>Labels!D32</f>
        <v>Sales_Channels</v>
      </c>
      <c r="AG2" t="s">
        <v>92</v>
      </c>
      <c r="AH2" t="str">
        <f>Labels!C32</f>
        <v>Total</v>
      </c>
      <c r="AI2" t="s">
        <v>156</v>
      </c>
      <c r="AJ2" t="str">
        <f>Labels!B33</f>
        <v>Channel 1</v>
      </c>
      <c r="AK2" t="s">
        <v>176</v>
      </c>
      <c r="AL2" t="str">
        <f>Labels!D33</f>
        <v>Sales_Channels</v>
      </c>
      <c r="AM2" t="s">
        <v>8</v>
      </c>
      <c r="AN2" t="str">
        <f>Labels!B34</f>
        <v>Channel 2</v>
      </c>
      <c r="AO2" t="s">
        <v>174</v>
      </c>
      <c r="AP2">
        <f>Labels!B4</f>
        <v>40544</v>
      </c>
    </row>
    <row r="3" spans="1:64" ht="12.75" customHeight="1" x14ac:dyDescent="0.2">
      <c r="A3" t="s">
        <v>104</v>
      </c>
      <c r="B3" t="str">
        <f>Summary!A1</f>
        <v>Sales Forecast</v>
      </c>
      <c r="C3" t="s">
        <v>104</v>
      </c>
      <c r="D3" t="str">
        <f>Formulas!A1</f>
        <v>Sales Forecast</v>
      </c>
      <c r="E3" t="s">
        <v>104</v>
      </c>
      <c r="F3" t="str">
        <f>'Plot Vars'!A1</f>
        <v>Sales Forecast</v>
      </c>
      <c r="G3" t="s">
        <v>104</v>
      </c>
      <c r="H3" t="str">
        <f>'(Compute)'!A1</f>
        <v>Sales Forecast</v>
      </c>
      <c r="I3" t="s">
        <v>104</v>
      </c>
      <c r="J3" t="str">
        <f>'(FnCalls 1)'!A1</f>
        <v>Sales Forecast</v>
      </c>
      <c r="K3" t="s">
        <v>104</v>
      </c>
      <c r="L3" t="str">
        <f>'(Tables)'!A1</f>
        <v>Sales Forecast</v>
      </c>
      <c r="M3" t="s">
        <v>104</v>
      </c>
      <c r="N3" t="str">
        <f>Labels!A1</f>
        <v>Sales Forecast</v>
      </c>
      <c r="O3" t="s">
        <v>104</v>
      </c>
      <c r="P3" t="str">
        <f>'(Ranges)'!A1</f>
        <v>Plot Vars'!Revenue_HistPlan_Products_Product_1_Sales_Channels_Channel_1</v>
      </c>
      <c r="Q3" t="s">
        <v>104</v>
      </c>
      <c r="R3" t="str">
        <f>'(Import)'!A1</f>
        <v>:A:0:Sales_Units_Plan</v>
      </c>
    </row>
    <row r="4" spans="1:64" ht="12.75" customHeight="1" x14ac:dyDescent="0.2">
      <c r="A4" t="s">
        <v>18</v>
      </c>
      <c r="B4" t="str">
        <f>Summary!B4</f>
        <v>ABC, Inc.</v>
      </c>
      <c r="C4" t="s">
        <v>107</v>
      </c>
      <c r="D4">
        <f>Summary!B5</f>
        <v>40544</v>
      </c>
      <c r="E4" t="s">
        <v>30</v>
      </c>
      <c r="F4">
        <f>Summary!B10</f>
        <v>0</v>
      </c>
      <c r="G4" t="s">
        <v>76</v>
      </c>
      <c r="H4">
        <f>Summary!C10</f>
        <v>0</v>
      </c>
      <c r="I4" t="s">
        <v>17</v>
      </c>
      <c r="J4">
        <f>Summary!B11</f>
        <v>0</v>
      </c>
      <c r="K4" t="s">
        <v>21</v>
      </c>
      <c r="L4">
        <f>Summary!C11</f>
        <v>0</v>
      </c>
      <c r="M4" t="s">
        <v>101</v>
      </c>
      <c r="N4">
        <f>Summary!B14</f>
        <v>0</v>
      </c>
      <c r="O4" t="s">
        <v>5</v>
      </c>
      <c r="P4">
        <f>Summary!C14</f>
        <v>0</v>
      </c>
      <c r="Q4" t="s">
        <v>160</v>
      </c>
      <c r="R4">
        <f>Summary!B15</f>
        <v>0</v>
      </c>
      <c r="S4" t="s">
        <v>56</v>
      </c>
      <c r="T4">
        <f>Summary!C15</f>
        <v>0</v>
      </c>
      <c r="U4" t="s">
        <v>87</v>
      </c>
      <c r="V4">
        <f>Summary!F10</f>
        <v>0</v>
      </c>
      <c r="W4" t="s">
        <v>97</v>
      </c>
      <c r="X4">
        <f>Summary!G10</f>
        <v>0</v>
      </c>
      <c r="Y4" t="s">
        <v>168</v>
      </c>
      <c r="Z4">
        <f>Summary!H10</f>
        <v>0</v>
      </c>
      <c r="AA4" t="s">
        <v>122</v>
      </c>
      <c r="AB4">
        <f>Summary!I10</f>
        <v>0</v>
      </c>
      <c r="AC4" t="s">
        <v>14</v>
      </c>
      <c r="AD4">
        <f>Summary!F11</f>
        <v>0</v>
      </c>
      <c r="AE4" t="s">
        <v>74</v>
      </c>
      <c r="AF4">
        <f>Summary!G11</f>
        <v>0</v>
      </c>
      <c r="AG4" t="s">
        <v>145</v>
      </c>
      <c r="AH4">
        <f>Summary!H11</f>
        <v>0</v>
      </c>
      <c r="AI4" t="s">
        <v>147</v>
      </c>
      <c r="AJ4">
        <f>Summary!I11</f>
        <v>0</v>
      </c>
      <c r="AK4" t="s">
        <v>85</v>
      </c>
      <c r="AL4">
        <f>Summary!F14</f>
        <v>0</v>
      </c>
      <c r="AM4" t="s">
        <v>131</v>
      </c>
      <c r="AN4">
        <f>Summary!G14</f>
        <v>0</v>
      </c>
      <c r="AO4" t="s">
        <v>201</v>
      </c>
      <c r="AP4">
        <f>Summary!H14</f>
        <v>0</v>
      </c>
      <c r="AQ4" t="s">
        <v>41</v>
      </c>
      <c r="AR4">
        <f>Summary!I14</f>
        <v>0</v>
      </c>
      <c r="AS4" t="s">
        <v>9</v>
      </c>
      <c r="AT4">
        <f>Summary!F15</f>
        <v>0</v>
      </c>
      <c r="AU4" t="s">
        <v>210</v>
      </c>
      <c r="AV4">
        <f>Summary!G15</f>
        <v>0</v>
      </c>
      <c r="AW4" t="s">
        <v>146</v>
      </c>
      <c r="AX4">
        <f>Summary!H15</f>
        <v>0</v>
      </c>
      <c r="AY4" t="s">
        <v>133</v>
      </c>
      <c r="AZ4">
        <f>Summary!I15</f>
        <v>0</v>
      </c>
      <c r="BA4" t="s">
        <v>150</v>
      </c>
      <c r="BB4">
        <f>Summary!B25</f>
        <v>1</v>
      </c>
      <c r="BC4" t="s">
        <v>152</v>
      </c>
      <c r="BD4">
        <f>Summary!C25</f>
        <v>1</v>
      </c>
      <c r="BE4" t="s">
        <v>11</v>
      </c>
      <c r="BF4">
        <f>Summary!B26</f>
        <v>1</v>
      </c>
      <c r="BG4" t="s">
        <v>105</v>
      </c>
      <c r="BH4">
        <f>Summary!C26</f>
        <v>1</v>
      </c>
      <c r="BI4" t="s">
        <v>47</v>
      </c>
      <c r="BJ4">
        <f>Summary!B29</f>
        <v>1</v>
      </c>
      <c r="BK4" t="s">
        <v>149</v>
      </c>
      <c r="BL4">
        <f>Summary!C29</f>
        <v>1</v>
      </c>
    </row>
    <row r="5" spans="1:64" ht="12.75" customHeight="1" x14ac:dyDescent="0.2">
      <c r="A5" t="s">
        <v>205</v>
      </c>
      <c r="B5">
        <f>Summary!B30</f>
        <v>1</v>
      </c>
      <c r="C5" t="s">
        <v>43</v>
      </c>
      <c r="D5">
        <f>Summary!C30</f>
        <v>1</v>
      </c>
      <c r="E5" t="s">
        <v>3</v>
      </c>
      <c r="F5">
        <f>Summary!F39</f>
        <v>0</v>
      </c>
      <c r="G5" t="s">
        <v>45</v>
      </c>
      <c r="H5">
        <f>Summary!G39</f>
        <v>0</v>
      </c>
      <c r="I5" t="s">
        <v>136</v>
      </c>
      <c r="J5">
        <f>Summary!H39</f>
        <v>0</v>
      </c>
      <c r="K5" t="s">
        <v>167</v>
      </c>
      <c r="L5">
        <f>Summary!I39</f>
        <v>0</v>
      </c>
      <c r="M5" t="s">
        <v>51</v>
      </c>
      <c r="N5">
        <f>Summary!F40</f>
        <v>0</v>
      </c>
      <c r="O5" t="s">
        <v>89</v>
      </c>
      <c r="P5">
        <f>Summary!G40</f>
        <v>0</v>
      </c>
      <c r="Q5" t="s">
        <v>144</v>
      </c>
      <c r="R5">
        <f>Summary!H40</f>
        <v>0</v>
      </c>
      <c r="S5" t="s">
        <v>27</v>
      </c>
      <c r="T5">
        <f>Summary!I40</f>
        <v>0</v>
      </c>
      <c r="U5" t="s">
        <v>90</v>
      </c>
      <c r="V5">
        <f>Summary!F43</f>
        <v>0</v>
      </c>
      <c r="W5" t="s">
        <v>134</v>
      </c>
      <c r="X5">
        <f>Summary!G43</f>
        <v>0</v>
      </c>
      <c r="Y5" t="s">
        <v>44</v>
      </c>
      <c r="Z5">
        <f>Summary!H43</f>
        <v>0</v>
      </c>
      <c r="AA5" t="s">
        <v>29</v>
      </c>
      <c r="AB5">
        <f>Summary!I43</f>
        <v>0</v>
      </c>
      <c r="AC5" t="s">
        <v>52</v>
      </c>
      <c r="AD5">
        <f>Summary!F44</f>
        <v>0</v>
      </c>
      <c r="AE5" t="s">
        <v>191</v>
      </c>
      <c r="AF5">
        <f>Summary!G44</f>
        <v>0</v>
      </c>
      <c r="AG5" t="s">
        <v>188</v>
      </c>
      <c r="AH5">
        <f>Summary!H44</f>
        <v>0</v>
      </c>
      <c r="AI5" t="s">
        <v>62</v>
      </c>
      <c r="AJ5">
        <f>Summary!I44</f>
        <v>0</v>
      </c>
    </row>
  </sheetData>
  <pageMargins left="0.75" right="0.75" top="1" bottom="1" header="0.5" footer="0.5"/>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I51"/>
  <sheetViews>
    <sheetView zoomScaleNormal="100" workbookViewId="0">
      <selection activeCell="J5" sqref="J5"/>
    </sheetView>
  </sheetViews>
  <sheetFormatPr defaultRowHeight="12.75" customHeight="1" x14ac:dyDescent="0.2"/>
  <cols>
    <col min="1" max="1" width="14" customWidth="1"/>
    <col min="2" max="4" width="12.42578125" customWidth="1"/>
    <col min="5" max="5" width="16.42578125" customWidth="1"/>
    <col min="6" max="9" width="12.42578125" customWidth="1"/>
  </cols>
  <sheetData>
    <row r="1" spans="1:9" ht="15.75" customHeight="1" x14ac:dyDescent="0.2">
      <c r="A1" s="90" t="str">
        <f>"Sales Forecast"</f>
        <v>Sales Forecast</v>
      </c>
      <c r="B1" s="90"/>
    </row>
    <row r="2" spans="1:9" ht="15.75" customHeight="1" x14ac:dyDescent="0.2">
      <c r="A2" s="90" t="str">
        <f>"Summary"</f>
        <v>Summary</v>
      </c>
      <c r="B2" s="90"/>
    </row>
    <row r="3" spans="1:9" ht="15.75" customHeight="1" x14ac:dyDescent="0.2">
      <c r="A3" s="90" t="str">
        <f>""</f>
        <v/>
      </c>
      <c r="B3" s="90"/>
    </row>
    <row r="4" spans="1:9" ht="12.75" customHeight="1" x14ac:dyDescent="0.2">
      <c r="A4" s="2" t="str">
        <f>Labels!B8</f>
        <v>Company Name</v>
      </c>
      <c r="B4" s="3" t="s">
        <v>39</v>
      </c>
    </row>
    <row r="5" spans="1:9" ht="12.75" customHeight="1" x14ac:dyDescent="0.2">
      <c r="A5" s="4" t="str">
        <f>Labels!B9</f>
        <v>Plan Date</v>
      </c>
      <c r="B5" s="5">
        <f>'(FnCalls 1)'!A5</f>
        <v>40544</v>
      </c>
    </row>
    <row r="7" spans="1:9" ht="12.75" customHeight="1" x14ac:dyDescent="0.2">
      <c r="B7" s="6" t="str">
        <f>'(FnCalls 1)'!G9</f>
        <v>Q1 2012</v>
      </c>
      <c r="C7" s="7" t="str">
        <f>'(FnCalls 1)'!G10</f>
        <v>Q2 2012</v>
      </c>
      <c r="F7" s="6" t="str">
        <f>'(FnCalls 1)'!G5</f>
        <v>Q1 2011</v>
      </c>
      <c r="G7" s="8" t="str">
        <f>'(FnCalls 1)'!G6</f>
        <v>Q2 2011</v>
      </c>
      <c r="H7" s="8" t="str">
        <f>'(FnCalls 1)'!G7</f>
        <v>Q3 2011</v>
      </c>
      <c r="I7" s="7" t="str">
        <f>'(FnCalls 1)'!G8</f>
        <v>Q4 2011</v>
      </c>
    </row>
    <row r="8" spans="1:9" ht="12.75" customHeight="1" x14ac:dyDescent="0.2">
      <c r="A8" s="2" t="str">
        <f>Labels!B21</f>
        <v>Sales Units</v>
      </c>
      <c r="B8" s="9"/>
      <c r="C8" s="10"/>
      <c r="E8" s="2" t="str">
        <f>Labels!B18</f>
        <v>Sales Units History</v>
      </c>
      <c r="F8" s="9"/>
      <c r="G8" s="9"/>
      <c r="H8" s="9"/>
      <c r="I8" s="10"/>
    </row>
    <row r="9" spans="1:9" ht="12.75" customHeight="1" x14ac:dyDescent="0.2">
      <c r="A9" s="11" t="str">
        <f>"   "&amp;Labels!B29</f>
        <v xml:space="preserve">   Product 1</v>
      </c>
      <c r="B9" s="12"/>
      <c r="C9" s="13"/>
      <c r="E9" s="11" t="str">
        <f>"   "&amp;Labels!B29</f>
        <v xml:space="preserve">   Product 1</v>
      </c>
      <c r="F9" s="12"/>
      <c r="G9" s="12"/>
      <c r="H9" s="12"/>
      <c r="I9" s="13"/>
    </row>
    <row r="10" spans="1:9" ht="12.75" customHeight="1" x14ac:dyDescent="0.2">
      <c r="A10" s="14" t="str">
        <f>"      "&amp;Labels!B33</f>
        <v xml:space="preserve">      Channel 1</v>
      </c>
      <c r="B10" s="15">
        <f>0</f>
        <v>0</v>
      </c>
      <c r="C10" s="16">
        <f>B10</f>
        <v>0</v>
      </c>
      <c r="E10" s="14" t="str">
        <f>"      "&amp;Labels!B33</f>
        <v xml:space="preserve">      Channel 1</v>
      </c>
      <c r="F10" s="15"/>
      <c r="G10" s="15"/>
      <c r="H10" s="15"/>
      <c r="I10" s="16"/>
    </row>
    <row r="11" spans="1:9" ht="12.75" customHeight="1" x14ac:dyDescent="0.2">
      <c r="A11" s="14" t="str">
        <f>"      "&amp;Labels!B34</f>
        <v xml:space="preserve">      Channel 2</v>
      </c>
      <c r="B11" s="15">
        <f>0</f>
        <v>0</v>
      </c>
      <c r="C11" s="16">
        <f>B11</f>
        <v>0</v>
      </c>
      <c r="E11" s="14" t="str">
        <f>"      "&amp;Labels!B34</f>
        <v xml:space="preserve">      Channel 2</v>
      </c>
      <c r="F11" s="15"/>
      <c r="G11" s="15"/>
      <c r="H11" s="15"/>
      <c r="I11" s="16"/>
    </row>
    <row r="12" spans="1:9" ht="12.75" customHeight="1" x14ac:dyDescent="0.2">
      <c r="A12" s="11" t="str">
        <f>"      "&amp;Labels!C32</f>
        <v xml:space="preserve">      Total</v>
      </c>
      <c r="B12" s="12">
        <f>SUM(B10:B11)</f>
        <v>0</v>
      </c>
      <c r="C12" s="13">
        <f>SUM(C10:C11)</f>
        <v>0</v>
      </c>
      <c r="E12" s="11" t="str">
        <f>"      "&amp;Labels!C32</f>
        <v xml:space="preserve">      Total</v>
      </c>
      <c r="F12" s="12">
        <f>SUM(F10:F11)</f>
        <v>0</v>
      </c>
      <c r="G12" s="12">
        <f>SUM(G10:G11)</f>
        <v>0</v>
      </c>
      <c r="H12" s="12">
        <f>SUM(H10:H11)</f>
        <v>0</v>
      </c>
      <c r="I12" s="13">
        <f>SUM(I10:I11)</f>
        <v>0</v>
      </c>
    </row>
    <row r="13" spans="1:9" ht="12.75" customHeight="1" x14ac:dyDescent="0.2">
      <c r="A13" s="11" t="str">
        <f>"   "&amp;Labels!B30</f>
        <v xml:space="preserve">   Product 2</v>
      </c>
      <c r="B13" s="12"/>
      <c r="C13" s="13"/>
      <c r="E13" s="11" t="str">
        <f>"   "&amp;Labels!B30</f>
        <v xml:space="preserve">   Product 2</v>
      </c>
      <c r="F13" s="12"/>
      <c r="G13" s="12"/>
      <c r="H13" s="12"/>
      <c r="I13" s="13"/>
    </row>
    <row r="14" spans="1:9" ht="12.75" customHeight="1" x14ac:dyDescent="0.2">
      <c r="A14" s="14" t="str">
        <f>"      "&amp;Labels!B33</f>
        <v xml:space="preserve">      Channel 1</v>
      </c>
      <c r="B14" s="15">
        <f>0</f>
        <v>0</v>
      </c>
      <c r="C14" s="16">
        <f>B14</f>
        <v>0</v>
      </c>
      <c r="E14" s="14" t="str">
        <f>"      "&amp;Labels!B33</f>
        <v xml:space="preserve">      Channel 1</v>
      </c>
      <c r="F14" s="15"/>
      <c r="G14" s="15"/>
      <c r="H14" s="15"/>
      <c r="I14" s="16"/>
    </row>
    <row r="15" spans="1:9" ht="12.75" customHeight="1" x14ac:dyDescent="0.2">
      <c r="A15" s="14" t="str">
        <f>"      "&amp;Labels!B34</f>
        <v xml:space="preserve">      Channel 2</v>
      </c>
      <c r="B15" s="15">
        <f>0</f>
        <v>0</v>
      </c>
      <c r="C15" s="16">
        <f>B15</f>
        <v>0</v>
      </c>
      <c r="E15" s="14" t="str">
        <f>"      "&amp;Labels!B34</f>
        <v xml:space="preserve">      Channel 2</v>
      </c>
      <c r="F15" s="15"/>
      <c r="G15" s="15"/>
      <c r="H15" s="15"/>
      <c r="I15" s="16"/>
    </row>
    <row r="16" spans="1:9" ht="12.75" customHeight="1" x14ac:dyDescent="0.2">
      <c r="A16" s="11" t="str">
        <f>"      "&amp;Labels!C32</f>
        <v xml:space="preserve">      Total</v>
      </c>
      <c r="B16" s="12">
        <f>SUM(B14:B15)</f>
        <v>0</v>
      </c>
      <c r="C16" s="13">
        <f>SUM(C14:C15)</f>
        <v>0</v>
      </c>
      <c r="E16" s="11" t="str">
        <f>"      "&amp;Labels!C32</f>
        <v xml:space="preserve">      Total</v>
      </c>
      <c r="F16" s="12">
        <f>SUM(F14:F15)</f>
        <v>0</v>
      </c>
      <c r="G16" s="12">
        <f>SUM(G14:G15)</f>
        <v>0</v>
      </c>
      <c r="H16" s="12">
        <f>SUM(H14:H15)</f>
        <v>0</v>
      </c>
      <c r="I16" s="13">
        <f>SUM(I14:I15)</f>
        <v>0</v>
      </c>
    </row>
    <row r="17" spans="1:9" ht="12.75" customHeight="1" x14ac:dyDescent="0.2">
      <c r="A17" s="17" t="str">
        <f>"   "&amp;Labels!C28</f>
        <v xml:space="preserve">   Total</v>
      </c>
      <c r="B17" s="18">
        <f>SUM(B12,B16)</f>
        <v>0</v>
      </c>
      <c r="C17" s="19">
        <f>SUM(C12,C16)</f>
        <v>0</v>
      </c>
      <c r="E17" s="17" t="str">
        <f>"   "&amp;Labels!C28</f>
        <v xml:space="preserve">   Total</v>
      </c>
      <c r="F17" s="18">
        <f>SUM(F12,F16)</f>
        <v>0</v>
      </c>
      <c r="G17" s="18">
        <f>SUM(G12,G16)</f>
        <v>0</v>
      </c>
      <c r="H17" s="18">
        <f>SUM(H12,H16)</f>
        <v>0</v>
      </c>
      <c r="I17" s="19">
        <f>SUM(I12,I16)</f>
        <v>0</v>
      </c>
    </row>
    <row r="18" spans="1:9" ht="12.75" customHeight="1" x14ac:dyDescent="0.2">
      <c r="A18" s="14" t="str">
        <f>"      "&amp;Labels!B33</f>
        <v xml:space="preserve">      Channel 1</v>
      </c>
      <c r="B18" s="20">
        <f t="shared" ref="B18:C20" si="0">SUM(B10,B14)</f>
        <v>0</v>
      </c>
      <c r="C18" s="21">
        <f t="shared" si="0"/>
        <v>0</v>
      </c>
      <c r="E18" s="14" t="str">
        <f>"      "&amp;Labels!B33</f>
        <v xml:space="preserve">      Channel 1</v>
      </c>
      <c r="F18" s="20">
        <f t="shared" ref="F18:I20" si="1">SUM(F10,F14)</f>
        <v>0</v>
      </c>
      <c r="G18" s="20">
        <f t="shared" si="1"/>
        <v>0</v>
      </c>
      <c r="H18" s="20">
        <f t="shared" si="1"/>
        <v>0</v>
      </c>
      <c r="I18" s="21">
        <f t="shared" si="1"/>
        <v>0</v>
      </c>
    </row>
    <row r="19" spans="1:9" ht="12.75" customHeight="1" x14ac:dyDescent="0.2">
      <c r="A19" s="14" t="str">
        <f>"      "&amp;Labels!B34</f>
        <v xml:space="preserve">      Channel 2</v>
      </c>
      <c r="B19" s="20">
        <f t="shared" si="0"/>
        <v>0</v>
      </c>
      <c r="C19" s="21">
        <f t="shared" si="0"/>
        <v>0</v>
      </c>
      <c r="E19" s="14" t="str">
        <f>"      "&amp;Labels!B34</f>
        <v xml:space="preserve">      Channel 2</v>
      </c>
      <c r="F19" s="20">
        <f t="shared" si="1"/>
        <v>0</v>
      </c>
      <c r="G19" s="20">
        <f t="shared" si="1"/>
        <v>0</v>
      </c>
      <c r="H19" s="20">
        <f t="shared" si="1"/>
        <v>0</v>
      </c>
      <c r="I19" s="21">
        <f t="shared" si="1"/>
        <v>0</v>
      </c>
    </row>
    <row r="20" spans="1:9" ht="12.75" customHeight="1" x14ac:dyDescent="0.2">
      <c r="A20" s="22" t="str">
        <f>"      "&amp;Labels!C32</f>
        <v xml:space="preserve">      Total</v>
      </c>
      <c r="B20" s="23">
        <f t="shared" si="0"/>
        <v>0</v>
      </c>
      <c r="C20" s="24">
        <f t="shared" si="0"/>
        <v>0</v>
      </c>
      <c r="E20" s="22" t="str">
        <f>"      "&amp;Labels!C32</f>
        <v xml:space="preserve">      Total</v>
      </c>
      <c r="F20" s="23">
        <f t="shared" si="1"/>
        <v>0</v>
      </c>
      <c r="G20" s="23">
        <f t="shared" si="1"/>
        <v>0</v>
      </c>
      <c r="H20" s="23">
        <f t="shared" si="1"/>
        <v>0</v>
      </c>
      <c r="I20" s="24">
        <f t="shared" si="1"/>
        <v>0</v>
      </c>
    </row>
    <row r="22" spans="1:9" ht="12.75" customHeight="1" x14ac:dyDescent="0.2">
      <c r="B22" s="6" t="str">
        <f>'(FnCalls 1)'!G9</f>
        <v>Q1 2012</v>
      </c>
      <c r="C22" s="7" t="str">
        <f>'(FnCalls 1)'!G10</f>
        <v>Q2 2012</v>
      </c>
      <c r="F22" s="6" t="str">
        <f>'(FnCalls 1)'!G5</f>
        <v>Q1 2011</v>
      </c>
      <c r="G22" s="8" t="str">
        <f>'(FnCalls 1)'!G6</f>
        <v>Q2 2011</v>
      </c>
      <c r="H22" s="8" t="str">
        <f>'(FnCalls 1)'!G7</f>
        <v>Q3 2011</v>
      </c>
      <c r="I22" s="7" t="str">
        <f>'(FnCalls 1)'!G8</f>
        <v>Q4 2011</v>
      </c>
    </row>
    <row r="23" spans="1:9" ht="12.75" customHeight="1" x14ac:dyDescent="0.2">
      <c r="A23" s="2" t="str">
        <f>Labels!B12</f>
        <v>Avg Price - Plan</v>
      </c>
      <c r="B23" s="25"/>
      <c r="C23" s="26"/>
      <c r="E23" s="2" t="str">
        <f>Labels!B11</f>
        <v>Price History</v>
      </c>
      <c r="F23" s="25"/>
      <c r="G23" s="25"/>
      <c r="H23" s="25"/>
      <c r="I23" s="26"/>
    </row>
    <row r="24" spans="1:9" ht="12.75" customHeight="1" x14ac:dyDescent="0.2">
      <c r="A24" s="11" t="str">
        <f>"   "&amp;Labels!B29</f>
        <v xml:space="preserve">   Product 1</v>
      </c>
      <c r="B24" s="27"/>
      <c r="C24" s="28"/>
      <c r="E24" s="11" t="str">
        <f>"   "&amp;Labels!B29</f>
        <v xml:space="preserve">   Product 1</v>
      </c>
      <c r="F24" s="27"/>
      <c r="G24" s="27"/>
      <c r="H24" s="27"/>
      <c r="I24" s="28"/>
    </row>
    <row r="25" spans="1:9" ht="12.75" customHeight="1" x14ac:dyDescent="0.2">
      <c r="A25" s="14" t="str">
        <f>"      "&amp;Labels!B33</f>
        <v xml:space="preserve">      Channel 1</v>
      </c>
      <c r="B25" s="29">
        <f>1</f>
        <v>1</v>
      </c>
      <c r="C25" s="30">
        <f>B25</f>
        <v>1</v>
      </c>
      <c r="E25" s="14" t="str">
        <f>"      "&amp;Labels!B33</f>
        <v xml:space="preserve">      Channel 1</v>
      </c>
      <c r="F25" s="31">
        <f t="shared" ref="F25:I27" si="2">IF(F10=0,0,F39/F10)</f>
        <v>0</v>
      </c>
      <c r="G25" s="31">
        <f t="shared" si="2"/>
        <v>0</v>
      </c>
      <c r="H25" s="31">
        <f t="shared" si="2"/>
        <v>0</v>
      </c>
      <c r="I25" s="32">
        <f t="shared" si="2"/>
        <v>0</v>
      </c>
    </row>
    <row r="26" spans="1:9" ht="12.75" customHeight="1" x14ac:dyDescent="0.2">
      <c r="A26" s="14" t="str">
        <f>"      "&amp;Labels!B34</f>
        <v xml:space="preserve">      Channel 2</v>
      </c>
      <c r="B26" s="29">
        <f>1</f>
        <v>1</v>
      </c>
      <c r="C26" s="30">
        <f>B26</f>
        <v>1</v>
      </c>
      <c r="E26" s="14" t="str">
        <f>"      "&amp;Labels!B34</f>
        <v xml:space="preserve">      Channel 2</v>
      </c>
      <c r="F26" s="31">
        <f t="shared" si="2"/>
        <v>0</v>
      </c>
      <c r="G26" s="31">
        <f t="shared" si="2"/>
        <v>0</v>
      </c>
      <c r="H26" s="31">
        <f t="shared" si="2"/>
        <v>0</v>
      </c>
      <c r="I26" s="32">
        <f t="shared" si="2"/>
        <v>0</v>
      </c>
    </row>
    <row r="27" spans="1:9" ht="12.75" customHeight="1" x14ac:dyDescent="0.2">
      <c r="A27" s="11" t="str">
        <f>"      "&amp;Labels!C32</f>
        <v xml:space="preserve">      Total</v>
      </c>
      <c r="B27" s="27">
        <f>IF(ISBLANK('(Tables)'!B9),0,IF('(Tables)'!B9=0,0,B41/'(Tables)'!B9))</f>
        <v>0</v>
      </c>
      <c r="C27" s="28">
        <f>IF(ISBLANK('(Tables)'!C9),0,IF('(Tables)'!C9=0,0,C41/'(Tables)'!C9))</f>
        <v>0</v>
      </c>
      <c r="E27" s="11" t="str">
        <f>"      "&amp;Labels!C32</f>
        <v xml:space="preserve">      Total</v>
      </c>
      <c r="F27" s="27">
        <f t="shared" si="2"/>
        <v>0</v>
      </c>
      <c r="G27" s="27">
        <f t="shared" si="2"/>
        <v>0</v>
      </c>
      <c r="H27" s="27">
        <f t="shared" si="2"/>
        <v>0</v>
      </c>
      <c r="I27" s="28">
        <f t="shared" si="2"/>
        <v>0</v>
      </c>
    </row>
    <row r="28" spans="1:9" ht="12.75" customHeight="1" x14ac:dyDescent="0.2">
      <c r="A28" s="11" t="str">
        <f>"   "&amp;Labels!B30</f>
        <v xml:space="preserve">   Product 2</v>
      </c>
      <c r="B28" s="27"/>
      <c r="C28" s="28"/>
      <c r="E28" s="11" t="str">
        <f>"   "&amp;Labels!B30</f>
        <v xml:space="preserve">   Product 2</v>
      </c>
      <c r="F28" s="27"/>
      <c r="G28" s="27"/>
      <c r="H28" s="27"/>
      <c r="I28" s="28"/>
    </row>
    <row r="29" spans="1:9" ht="12.75" customHeight="1" x14ac:dyDescent="0.2">
      <c r="A29" s="14" t="str">
        <f>"      "&amp;Labels!B33</f>
        <v xml:space="preserve">      Channel 1</v>
      </c>
      <c r="B29" s="29">
        <f>1</f>
        <v>1</v>
      </c>
      <c r="C29" s="30">
        <f>B29</f>
        <v>1</v>
      </c>
      <c r="E29" s="14" t="str">
        <f>"      "&amp;Labels!B33</f>
        <v xml:space="preserve">      Channel 1</v>
      </c>
      <c r="F29" s="31">
        <f t="shared" ref="F29:I34" si="3">IF(F14=0,0,F43/F14)</f>
        <v>0</v>
      </c>
      <c r="G29" s="31">
        <f t="shared" si="3"/>
        <v>0</v>
      </c>
      <c r="H29" s="31">
        <f t="shared" si="3"/>
        <v>0</v>
      </c>
      <c r="I29" s="32">
        <f t="shared" si="3"/>
        <v>0</v>
      </c>
    </row>
    <row r="30" spans="1:9" ht="12.75" customHeight="1" x14ac:dyDescent="0.2">
      <c r="A30" s="14" t="str">
        <f>"      "&amp;Labels!B34</f>
        <v xml:space="preserve">      Channel 2</v>
      </c>
      <c r="B30" s="29">
        <f>1</f>
        <v>1</v>
      </c>
      <c r="C30" s="30">
        <f>B30</f>
        <v>1</v>
      </c>
      <c r="E30" s="14" t="str">
        <f>"      "&amp;Labels!B34</f>
        <v xml:space="preserve">      Channel 2</v>
      </c>
      <c r="F30" s="31">
        <f t="shared" si="3"/>
        <v>0</v>
      </c>
      <c r="G30" s="31">
        <f t="shared" si="3"/>
        <v>0</v>
      </c>
      <c r="H30" s="31">
        <f t="shared" si="3"/>
        <v>0</v>
      </c>
      <c r="I30" s="32">
        <f t="shared" si="3"/>
        <v>0</v>
      </c>
    </row>
    <row r="31" spans="1:9" ht="12.75" customHeight="1" x14ac:dyDescent="0.2">
      <c r="A31" s="11" t="str">
        <f>"      "&amp;Labels!C32</f>
        <v xml:space="preserve">      Total</v>
      </c>
      <c r="B31" s="27">
        <f>IF(ISBLANK('(Tables)'!B13),0,IF('(Tables)'!B13=0,0,B45/'(Tables)'!B13))</f>
        <v>0</v>
      </c>
      <c r="C31" s="28">
        <f>IF(ISBLANK('(Tables)'!C13),0,IF('(Tables)'!C13=0,0,C45/'(Tables)'!C13))</f>
        <v>0</v>
      </c>
      <c r="E31" s="11" t="str">
        <f>"      "&amp;Labels!C32</f>
        <v xml:space="preserve">      Total</v>
      </c>
      <c r="F31" s="27">
        <f t="shared" si="3"/>
        <v>0</v>
      </c>
      <c r="G31" s="27">
        <f t="shared" si="3"/>
        <v>0</v>
      </c>
      <c r="H31" s="27">
        <f t="shared" si="3"/>
        <v>0</v>
      </c>
      <c r="I31" s="28">
        <f t="shared" si="3"/>
        <v>0</v>
      </c>
    </row>
    <row r="32" spans="1:9" ht="12.75" customHeight="1" x14ac:dyDescent="0.2">
      <c r="A32" s="17" t="str">
        <f>"   "&amp;Labels!C28</f>
        <v xml:space="preserve">   Total</v>
      </c>
      <c r="B32" s="33">
        <f>IF(ISBLANK('(Tables)'!B14),0,IF('(Tables)'!B14=0,0,B46/'(Tables)'!B14))</f>
        <v>0</v>
      </c>
      <c r="C32" s="34">
        <f>IF(ISBLANK('(Tables)'!C14),0,IF('(Tables)'!C14=0,0,C46/'(Tables)'!C14))</f>
        <v>0</v>
      </c>
      <c r="E32" s="17" t="str">
        <f>"   "&amp;Labels!C28</f>
        <v xml:space="preserve">   Total</v>
      </c>
      <c r="F32" s="33">
        <f t="shared" si="3"/>
        <v>0</v>
      </c>
      <c r="G32" s="33">
        <f t="shared" si="3"/>
        <v>0</v>
      </c>
      <c r="H32" s="33">
        <f t="shared" si="3"/>
        <v>0</v>
      </c>
      <c r="I32" s="34">
        <f t="shared" si="3"/>
        <v>0</v>
      </c>
    </row>
    <row r="33" spans="1:9" ht="12.75" customHeight="1" x14ac:dyDescent="0.2">
      <c r="A33" s="14" t="str">
        <f>"      "&amp;Labels!B33</f>
        <v xml:space="preserve">      Channel 1</v>
      </c>
      <c r="B33" s="31">
        <f>IF(ISBLANK('(Tables)'!B15),0,IF('(Tables)'!B15=0,0,B47/'(Tables)'!B15))</f>
        <v>0</v>
      </c>
      <c r="C33" s="32">
        <f>IF(ISBLANK('(Tables)'!C15),0,IF('(Tables)'!C15=0,0,C47/'(Tables)'!C15))</f>
        <v>0</v>
      </c>
      <c r="E33" s="14" t="str">
        <f>"      "&amp;Labels!B33</f>
        <v xml:space="preserve">      Channel 1</v>
      </c>
      <c r="F33" s="31">
        <f t="shared" si="3"/>
        <v>0</v>
      </c>
      <c r="G33" s="31">
        <f t="shared" si="3"/>
        <v>0</v>
      </c>
      <c r="H33" s="31">
        <f t="shared" si="3"/>
        <v>0</v>
      </c>
      <c r="I33" s="32">
        <f t="shared" si="3"/>
        <v>0</v>
      </c>
    </row>
    <row r="34" spans="1:9" ht="12.75" customHeight="1" x14ac:dyDescent="0.2">
      <c r="A34" s="14" t="str">
        <f>"      "&amp;Labels!B34</f>
        <v xml:space="preserve">      Channel 2</v>
      </c>
      <c r="B34" s="31">
        <f>IF(ISBLANK('(Tables)'!B16),0,IF('(Tables)'!B16=0,0,B48/'(Tables)'!B16))</f>
        <v>0</v>
      </c>
      <c r="C34" s="32">
        <f>IF(ISBLANK('(Tables)'!C16),0,IF('(Tables)'!C16=0,0,C48/'(Tables)'!C16))</f>
        <v>0</v>
      </c>
      <c r="E34" s="14" t="str">
        <f>"      "&amp;Labels!B34</f>
        <v xml:space="preserve">      Channel 2</v>
      </c>
      <c r="F34" s="31">
        <f t="shared" si="3"/>
        <v>0</v>
      </c>
      <c r="G34" s="31">
        <f t="shared" si="3"/>
        <v>0</v>
      </c>
      <c r="H34" s="31">
        <f t="shared" si="3"/>
        <v>0</v>
      </c>
      <c r="I34" s="32">
        <f t="shared" si="3"/>
        <v>0</v>
      </c>
    </row>
    <row r="35" spans="1:9" ht="12.75" customHeight="1" x14ac:dyDescent="0.2">
      <c r="A35" s="11" t="str">
        <f>"      "&amp;Labels!C32</f>
        <v xml:space="preserve">      Total</v>
      </c>
      <c r="B35" s="27">
        <f>IF(ISBLANK('(Tables)'!B14),0,IF('(Tables)'!B14=0,0,B46/'(Tables)'!B14))</f>
        <v>0</v>
      </c>
      <c r="C35" s="28">
        <f>IF(ISBLANK('(Tables)'!C14),0,IF('(Tables)'!C14=0,0,C46/'(Tables)'!C14))</f>
        <v>0</v>
      </c>
      <c r="E35" s="11" t="str">
        <f>"      "&amp;Labels!C32</f>
        <v xml:space="preserve">      Total</v>
      </c>
      <c r="F35" s="27">
        <f>IF(F17=0,0,F46/F17)</f>
        <v>0</v>
      </c>
      <c r="G35" s="27">
        <f>IF(G17=0,0,G46/G17)</f>
        <v>0</v>
      </c>
      <c r="H35" s="27">
        <f>IF(H17=0,0,H46/H17)</f>
        <v>0</v>
      </c>
      <c r="I35" s="28">
        <f>IF(I17=0,0,I46/I17)</f>
        <v>0</v>
      </c>
    </row>
    <row r="36" spans="1:9" ht="12.75" customHeight="1" x14ac:dyDescent="0.2">
      <c r="A36" s="35"/>
      <c r="B36" s="36"/>
      <c r="C36" s="37"/>
      <c r="E36" s="35"/>
      <c r="F36" s="36"/>
      <c r="G36" s="36"/>
      <c r="H36" s="36"/>
      <c r="I36" s="37"/>
    </row>
    <row r="37" spans="1:9" ht="12.75" customHeight="1" x14ac:dyDescent="0.2">
      <c r="A37" s="17" t="str">
        <f>Labels!B16</f>
        <v>Revenue - Plan</v>
      </c>
      <c r="B37" s="33"/>
      <c r="C37" s="34"/>
      <c r="E37" s="17" t="str">
        <f>Labels!B14</f>
        <v>Revenue History</v>
      </c>
      <c r="F37" s="33"/>
      <c r="G37" s="33"/>
      <c r="H37" s="33"/>
      <c r="I37" s="34"/>
    </row>
    <row r="38" spans="1:9" ht="12.75" customHeight="1" x14ac:dyDescent="0.2">
      <c r="A38" s="11" t="str">
        <f>"   "&amp;Labels!B29</f>
        <v xml:space="preserve">   Product 1</v>
      </c>
      <c r="B38" s="27"/>
      <c r="C38" s="28"/>
      <c r="E38" s="11" t="str">
        <f>"   "&amp;Labels!B29</f>
        <v xml:space="preserve">   Product 1</v>
      </c>
      <c r="F38" s="27"/>
      <c r="G38" s="27"/>
      <c r="H38" s="27"/>
      <c r="I38" s="28"/>
    </row>
    <row r="39" spans="1:9" ht="12.75" customHeight="1" x14ac:dyDescent="0.2">
      <c r="A39" s="14" t="str">
        <f>"      "&amp;Labels!B33</f>
        <v xml:space="preserve">      Channel 1</v>
      </c>
      <c r="B39" s="31">
        <f>B25*'(Tables)'!B7</f>
        <v>0</v>
      </c>
      <c r="C39" s="32">
        <f>C25*'(Tables)'!C7</f>
        <v>0</v>
      </c>
      <c r="E39" s="14" t="str">
        <f>"      "&amp;Labels!B33</f>
        <v xml:space="preserve">      Channel 1</v>
      </c>
      <c r="F39" s="29"/>
      <c r="G39" s="29"/>
      <c r="H39" s="29"/>
      <c r="I39" s="30"/>
    </row>
    <row r="40" spans="1:9" ht="12.75" customHeight="1" x14ac:dyDescent="0.2">
      <c r="A40" s="14" t="str">
        <f>"      "&amp;Labels!B34</f>
        <v xml:space="preserve">      Channel 2</v>
      </c>
      <c r="B40" s="31">
        <f>B26*'(Tables)'!B8</f>
        <v>0</v>
      </c>
      <c r="C40" s="32">
        <f>C26*'(Tables)'!C8</f>
        <v>0</v>
      </c>
      <c r="E40" s="14" t="str">
        <f>"      "&amp;Labels!B34</f>
        <v xml:space="preserve">      Channel 2</v>
      </c>
      <c r="F40" s="29"/>
      <c r="G40" s="29"/>
      <c r="H40" s="29"/>
      <c r="I40" s="30"/>
    </row>
    <row r="41" spans="1:9" ht="12.75" customHeight="1" x14ac:dyDescent="0.2">
      <c r="A41" s="11" t="str">
        <f>"      "&amp;Labels!C32</f>
        <v xml:space="preserve">      Total</v>
      </c>
      <c r="B41" s="27">
        <f>SUM(B39:B40)</f>
        <v>0</v>
      </c>
      <c r="C41" s="28">
        <f>SUM(C39:C40)</f>
        <v>0</v>
      </c>
      <c r="E41" s="11" t="str">
        <f>"      "&amp;Labels!C32</f>
        <v xml:space="preserve">      Total</v>
      </c>
      <c r="F41" s="27">
        <f>SUM(F39:F40)</f>
        <v>0</v>
      </c>
      <c r="G41" s="27">
        <f>SUM(G39:G40)</f>
        <v>0</v>
      </c>
      <c r="H41" s="27">
        <f>SUM(H39:H40)</f>
        <v>0</v>
      </c>
      <c r="I41" s="28">
        <f>SUM(I39:I40)</f>
        <v>0</v>
      </c>
    </row>
    <row r="42" spans="1:9" ht="12.75" customHeight="1" x14ac:dyDescent="0.2">
      <c r="A42" s="11" t="str">
        <f>"   "&amp;Labels!B30</f>
        <v xml:space="preserve">   Product 2</v>
      </c>
      <c r="B42" s="27"/>
      <c r="C42" s="28"/>
      <c r="E42" s="11" t="str">
        <f>"   "&amp;Labels!B30</f>
        <v xml:space="preserve">   Product 2</v>
      </c>
      <c r="F42" s="27"/>
      <c r="G42" s="27"/>
      <c r="H42" s="27"/>
      <c r="I42" s="28"/>
    </row>
    <row r="43" spans="1:9" ht="12.75" customHeight="1" x14ac:dyDescent="0.2">
      <c r="A43" s="14" t="str">
        <f>"      "&amp;Labels!B33</f>
        <v xml:space="preserve">      Channel 1</v>
      </c>
      <c r="B43" s="31">
        <f>B29*'(Tables)'!B11</f>
        <v>0</v>
      </c>
      <c r="C43" s="32">
        <f>C29*'(Tables)'!C11</f>
        <v>0</v>
      </c>
      <c r="E43" s="14" t="str">
        <f>"      "&amp;Labels!B33</f>
        <v xml:space="preserve">      Channel 1</v>
      </c>
      <c r="F43" s="29"/>
      <c r="G43" s="29"/>
      <c r="H43" s="29"/>
      <c r="I43" s="30"/>
    </row>
    <row r="44" spans="1:9" ht="12.75" customHeight="1" x14ac:dyDescent="0.2">
      <c r="A44" s="14" t="str">
        <f>"      "&amp;Labels!B34</f>
        <v xml:space="preserve">      Channel 2</v>
      </c>
      <c r="B44" s="31">
        <f>B30*'(Tables)'!B12</f>
        <v>0</v>
      </c>
      <c r="C44" s="32">
        <f>C30*'(Tables)'!C12</f>
        <v>0</v>
      </c>
      <c r="E44" s="14" t="str">
        <f>"      "&amp;Labels!B34</f>
        <v xml:space="preserve">      Channel 2</v>
      </c>
      <c r="F44" s="29"/>
      <c r="G44" s="29"/>
      <c r="H44" s="29"/>
      <c r="I44" s="30"/>
    </row>
    <row r="45" spans="1:9" ht="12.75" customHeight="1" x14ac:dyDescent="0.2">
      <c r="A45" s="11" t="str">
        <f>"      "&amp;Labels!C32</f>
        <v xml:space="preserve">      Total</v>
      </c>
      <c r="B45" s="27">
        <f>SUM(B43:B44)</f>
        <v>0</v>
      </c>
      <c r="C45" s="28">
        <f>SUM(C43:C44)</f>
        <v>0</v>
      </c>
      <c r="E45" s="11" t="str">
        <f>"      "&amp;Labels!C32</f>
        <v xml:space="preserve">      Total</v>
      </c>
      <c r="F45" s="27">
        <f>SUM(F43:F44)</f>
        <v>0</v>
      </c>
      <c r="G45" s="27">
        <f>SUM(G43:G44)</f>
        <v>0</v>
      </c>
      <c r="H45" s="27">
        <f>SUM(H43:H44)</f>
        <v>0</v>
      </c>
      <c r="I45" s="28">
        <f>SUM(I43:I44)</f>
        <v>0</v>
      </c>
    </row>
    <row r="46" spans="1:9" ht="12.75" customHeight="1" x14ac:dyDescent="0.2">
      <c r="A46" s="17" t="str">
        <f>"   "&amp;Labels!C28</f>
        <v xml:space="preserve">   Total</v>
      </c>
      <c r="B46" s="33">
        <f>SUM(B41,B45)</f>
        <v>0</v>
      </c>
      <c r="C46" s="34">
        <f>SUM(C41,C45)</f>
        <v>0</v>
      </c>
      <c r="E46" s="17" t="str">
        <f>"   "&amp;Labels!C28</f>
        <v xml:space="preserve">   Total</v>
      </c>
      <c r="F46" s="33">
        <f>SUM(F41,F45)</f>
        <v>0</v>
      </c>
      <c r="G46" s="33">
        <f>SUM(G41,G45)</f>
        <v>0</v>
      </c>
      <c r="H46" s="33">
        <f>SUM(H41,H45)</f>
        <v>0</v>
      </c>
      <c r="I46" s="34">
        <f>SUM(I41,I45)</f>
        <v>0</v>
      </c>
    </row>
    <row r="47" spans="1:9" ht="12.75" customHeight="1" x14ac:dyDescent="0.2">
      <c r="A47" s="14" t="str">
        <f>"      "&amp;Labels!B33</f>
        <v xml:space="preserve">      Channel 1</v>
      </c>
      <c r="B47" s="31">
        <f t="shared" ref="B47:C49" si="4">SUM(B39,B43)</f>
        <v>0</v>
      </c>
      <c r="C47" s="32">
        <f t="shared" si="4"/>
        <v>0</v>
      </c>
      <c r="E47" s="14" t="str">
        <f>"      "&amp;Labels!B33</f>
        <v xml:space="preserve">      Channel 1</v>
      </c>
      <c r="F47" s="31">
        <f t="shared" ref="F47:I49" si="5">SUM(F39,F43)</f>
        <v>0</v>
      </c>
      <c r="G47" s="31">
        <f t="shared" si="5"/>
        <v>0</v>
      </c>
      <c r="H47" s="31">
        <f t="shared" si="5"/>
        <v>0</v>
      </c>
      <c r="I47" s="32">
        <f t="shared" si="5"/>
        <v>0</v>
      </c>
    </row>
    <row r="48" spans="1:9" ht="12.75" customHeight="1" x14ac:dyDescent="0.2">
      <c r="A48" s="14" t="str">
        <f>"      "&amp;Labels!B34</f>
        <v xml:space="preserve">      Channel 2</v>
      </c>
      <c r="B48" s="31">
        <f t="shared" si="4"/>
        <v>0</v>
      </c>
      <c r="C48" s="32">
        <f t="shared" si="4"/>
        <v>0</v>
      </c>
      <c r="E48" s="14" t="str">
        <f>"      "&amp;Labels!B34</f>
        <v xml:space="preserve">      Channel 2</v>
      </c>
      <c r="F48" s="31">
        <f t="shared" si="5"/>
        <v>0</v>
      </c>
      <c r="G48" s="31">
        <f t="shared" si="5"/>
        <v>0</v>
      </c>
      <c r="H48" s="31">
        <f t="shared" si="5"/>
        <v>0</v>
      </c>
      <c r="I48" s="32">
        <f t="shared" si="5"/>
        <v>0</v>
      </c>
    </row>
    <row r="49" spans="1:9" ht="12.75" customHeight="1" x14ac:dyDescent="0.2">
      <c r="A49" s="22" t="str">
        <f>"      "&amp;Labels!C32</f>
        <v xml:space="preserve">      Total</v>
      </c>
      <c r="B49" s="38">
        <f t="shared" si="4"/>
        <v>0</v>
      </c>
      <c r="C49" s="39">
        <f t="shared" si="4"/>
        <v>0</v>
      </c>
      <c r="E49" s="22" t="str">
        <f>"      "&amp;Labels!C32</f>
        <v xml:space="preserve">      Total</v>
      </c>
      <c r="F49" s="38">
        <f t="shared" si="5"/>
        <v>0</v>
      </c>
      <c r="G49" s="38">
        <f t="shared" si="5"/>
        <v>0</v>
      </c>
      <c r="H49" s="38">
        <f t="shared" si="5"/>
        <v>0</v>
      </c>
      <c r="I49" s="39">
        <f t="shared" si="5"/>
        <v>0</v>
      </c>
    </row>
    <row r="51" spans="1:9" ht="12.75" customHeight="1" x14ac:dyDescent="0.2">
      <c r="A51" t="s">
        <v>81</v>
      </c>
      <c r="B51" t="s">
        <v>81</v>
      </c>
      <c r="C51" t="s">
        <v>81</v>
      </c>
      <c r="D51" t="s">
        <v>81</v>
      </c>
      <c r="E51" t="s">
        <v>81</v>
      </c>
      <c r="F51" t="s">
        <v>81</v>
      </c>
      <c r="G51" t="s">
        <v>81</v>
      </c>
      <c r="H51" t="s">
        <v>81</v>
      </c>
      <c r="I51" t="s">
        <v>81</v>
      </c>
    </row>
  </sheetData>
  <mergeCells count="3">
    <mergeCell ref="A1:B1"/>
    <mergeCell ref="A2:B2"/>
    <mergeCell ref="A3:B3"/>
  </mergeCells>
  <pageMargins left="0.25" right="0.25" top="0.5" bottom="0.5" header="0.5" footer="0.5"/>
  <pageSetup paperSize="9" fitToHeight="32767" orientation="landscape" horizontalDpi="300" verticalDpi="300"/>
  <headerFooter alignWithMargins="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E45"/>
  <sheetViews>
    <sheetView zoomScaleNormal="100" workbookViewId="0"/>
  </sheetViews>
  <sheetFormatPr defaultRowHeight="12.75" customHeight="1" x14ac:dyDescent="0.2"/>
  <cols>
    <col min="1" max="1" width="22.7109375" customWidth="1"/>
    <col min="2" max="2" width="16.42578125" customWidth="1"/>
    <col min="3" max="3" width="20.5703125" customWidth="1"/>
    <col min="4" max="4" width="12.42578125" customWidth="1"/>
    <col min="5" max="5" width="67" customWidth="1"/>
  </cols>
  <sheetData>
    <row r="1" spans="1:5" ht="15.75" customHeight="1" x14ac:dyDescent="0.2">
      <c r="A1" s="90" t="str">
        <f>"Sales Forecast"</f>
        <v>Sales Forecast</v>
      </c>
      <c r="B1" s="90"/>
    </row>
    <row r="2" spans="1:5" ht="15.75" customHeight="1" x14ac:dyDescent="0.2">
      <c r="A2" s="90" t="str">
        <f>"Formulas"</f>
        <v>Formulas</v>
      </c>
      <c r="B2" s="90"/>
    </row>
    <row r="3" spans="1:5" ht="15.75" customHeight="1" x14ac:dyDescent="0.2">
      <c r="A3" s="90" t="str">
        <f>""</f>
        <v/>
      </c>
      <c r="B3" s="90"/>
    </row>
    <row r="4" spans="1:5" ht="12.75" customHeight="1" x14ac:dyDescent="0.2">
      <c r="A4" s="40" t="s">
        <v>211</v>
      </c>
      <c r="B4" s="40" t="s">
        <v>192</v>
      </c>
      <c r="C4" s="40" t="s">
        <v>207</v>
      </c>
      <c r="D4" s="40"/>
      <c r="E4" s="40" t="s">
        <v>171</v>
      </c>
    </row>
    <row r="5" spans="1:5" ht="12.75" customHeight="1" x14ac:dyDescent="0.2">
      <c r="A5" s="41" t="s">
        <v>63</v>
      </c>
      <c r="B5" s="41" t="str">
        <f>Labels!B7</f>
        <v>Assumptions</v>
      </c>
      <c r="C5" s="42"/>
      <c r="D5" s="43"/>
      <c r="E5" s="44"/>
    </row>
    <row r="6" spans="1:5" ht="12.75" customHeight="1" x14ac:dyDescent="0.2">
      <c r="A6" s="36"/>
      <c r="B6" s="36"/>
      <c r="C6" s="45"/>
      <c r="D6" s="46"/>
      <c r="E6" s="47"/>
    </row>
    <row r="7" spans="1:5" ht="12.75" customHeight="1" x14ac:dyDescent="0.2">
      <c r="A7" s="41" t="s">
        <v>68</v>
      </c>
      <c r="B7" s="41" t="str">
        <f>Labels!B8</f>
        <v>Company Name</v>
      </c>
      <c r="C7" s="42"/>
      <c r="D7" s="43"/>
      <c r="E7" s="44"/>
    </row>
    <row r="8" spans="1:5" ht="12.75" customHeight="1" x14ac:dyDescent="0.2">
      <c r="A8" s="36"/>
      <c r="B8" s="36"/>
      <c r="C8" s="45"/>
      <c r="D8" s="46"/>
      <c r="E8" s="47"/>
    </row>
    <row r="9" spans="1:5" ht="12.75" customHeight="1" x14ac:dyDescent="0.2">
      <c r="A9" s="41" t="s">
        <v>25</v>
      </c>
      <c r="B9" s="41" t="str">
        <f>Labels!B9</f>
        <v>Plan Date</v>
      </c>
      <c r="C9" s="42" t="s">
        <v>194</v>
      </c>
      <c r="D9" s="43" t="s">
        <v>196</v>
      </c>
      <c r="E9" s="44" t="s">
        <v>66</v>
      </c>
    </row>
    <row r="10" spans="1:5" ht="12.75" customHeight="1" x14ac:dyDescent="0.2">
      <c r="A10" s="36"/>
      <c r="B10" s="36"/>
      <c r="C10" s="45"/>
      <c r="D10" s="46"/>
      <c r="E10" s="47"/>
    </row>
    <row r="11" spans="1:5" ht="12.75" customHeight="1" x14ac:dyDescent="0.2">
      <c r="A11" s="41" t="s">
        <v>175</v>
      </c>
      <c r="B11" s="41" t="str">
        <f>Labels!B10</f>
        <v xml:space="preserve">Avg Price - Actual </v>
      </c>
      <c r="C11" s="42" t="s">
        <v>96</v>
      </c>
      <c r="D11" s="43" t="s">
        <v>196</v>
      </c>
      <c r="E11" s="44" t="s">
        <v>163</v>
      </c>
    </row>
    <row r="12" spans="1:5" ht="12.75" customHeight="1" x14ac:dyDescent="0.2">
      <c r="A12" s="41"/>
      <c r="B12" s="41"/>
      <c r="C12" s="42"/>
      <c r="D12" s="43" t="s">
        <v>198</v>
      </c>
      <c r="E12" s="44" t="s">
        <v>165</v>
      </c>
    </row>
    <row r="13" spans="1:5" ht="12.75" customHeight="1" x14ac:dyDescent="0.2">
      <c r="A13" s="36"/>
      <c r="B13" s="36"/>
      <c r="C13" s="45"/>
      <c r="D13" s="46"/>
      <c r="E13" s="47"/>
    </row>
    <row r="14" spans="1:5" ht="12.75" customHeight="1" x14ac:dyDescent="0.2">
      <c r="A14" s="41" t="s">
        <v>184</v>
      </c>
      <c r="B14" s="41" t="str">
        <f>Labels!B11</f>
        <v>Price History</v>
      </c>
      <c r="C14" s="42" t="s">
        <v>96</v>
      </c>
      <c r="D14" s="43" t="s">
        <v>198</v>
      </c>
      <c r="E14" s="44" t="s">
        <v>22</v>
      </c>
    </row>
    <row r="15" spans="1:5" ht="12.75" customHeight="1" x14ac:dyDescent="0.2">
      <c r="A15" s="36"/>
      <c r="B15" s="36"/>
      <c r="C15" s="45"/>
      <c r="D15" s="46"/>
      <c r="E15" s="47"/>
    </row>
    <row r="16" spans="1:5" ht="12.75" customHeight="1" x14ac:dyDescent="0.2">
      <c r="A16" s="41" t="s">
        <v>180</v>
      </c>
      <c r="B16" s="41" t="str">
        <f>Labels!B12</f>
        <v>Avg Price - Plan</v>
      </c>
      <c r="C16" s="42" t="s">
        <v>96</v>
      </c>
      <c r="D16" s="43" t="s">
        <v>196</v>
      </c>
      <c r="E16" s="44" t="s">
        <v>163</v>
      </c>
    </row>
    <row r="17" spans="1:5" ht="12.75" customHeight="1" x14ac:dyDescent="0.2">
      <c r="A17" s="41"/>
      <c r="B17" s="41"/>
      <c r="C17" s="42"/>
      <c r="D17" s="43" t="s">
        <v>198</v>
      </c>
      <c r="E17" s="44" t="s">
        <v>125</v>
      </c>
    </row>
    <row r="18" spans="1:5" ht="12.75" customHeight="1" x14ac:dyDescent="0.2">
      <c r="A18" s="36"/>
      <c r="B18" s="36"/>
      <c r="C18" s="45"/>
      <c r="D18" s="46"/>
      <c r="E18" s="47"/>
    </row>
    <row r="19" spans="1:5" ht="12.75" customHeight="1" x14ac:dyDescent="0.2">
      <c r="A19" s="41" t="s">
        <v>132</v>
      </c>
      <c r="B19" s="41" t="str">
        <f>Labels!B13</f>
        <v>Products Dim</v>
      </c>
      <c r="C19" s="42" t="s">
        <v>35</v>
      </c>
      <c r="D19" s="43" t="s">
        <v>196</v>
      </c>
      <c r="E19" s="44" t="s">
        <v>143</v>
      </c>
    </row>
    <row r="20" spans="1:5" ht="12.75" customHeight="1" x14ac:dyDescent="0.2">
      <c r="A20" s="36"/>
      <c r="B20" s="36"/>
      <c r="C20" s="45"/>
      <c r="D20" s="46"/>
      <c r="E20" s="47"/>
    </row>
    <row r="21" spans="1:5" ht="12.75" customHeight="1" x14ac:dyDescent="0.2">
      <c r="A21" s="41" t="s">
        <v>186</v>
      </c>
      <c r="B21" s="41" t="str">
        <f>Labels!B14</f>
        <v>Revenue History</v>
      </c>
      <c r="C21" s="42"/>
      <c r="D21" s="43"/>
      <c r="E21" s="44"/>
    </row>
    <row r="22" spans="1:5" ht="12.75" customHeight="1" x14ac:dyDescent="0.2">
      <c r="A22" s="36"/>
      <c r="B22" s="36"/>
      <c r="C22" s="45"/>
      <c r="D22" s="46"/>
      <c r="E22" s="47"/>
    </row>
    <row r="23" spans="1:5" ht="12.75" customHeight="1" x14ac:dyDescent="0.2">
      <c r="A23" s="41" t="s">
        <v>114</v>
      </c>
      <c r="B23" s="41" t="str">
        <f>Labels!B15</f>
        <v>Revenue</v>
      </c>
      <c r="C23" s="42" t="s">
        <v>96</v>
      </c>
      <c r="D23" s="43" t="s">
        <v>196</v>
      </c>
      <c r="E23" s="44" t="s">
        <v>123</v>
      </c>
    </row>
    <row r="24" spans="1:5" ht="12.75" customHeight="1" x14ac:dyDescent="0.2">
      <c r="A24" s="36"/>
      <c r="B24" s="36"/>
      <c r="C24" s="45"/>
      <c r="D24" s="46"/>
      <c r="E24" s="47"/>
    </row>
    <row r="25" spans="1:5" ht="12.75" customHeight="1" x14ac:dyDescent="0.2">
      <c r="A25" s="41" t="s">
        <v>53</v>
      </c>
      <c r="B25" s="41" t="str">
        <f>Labels!B16</f>
        <v>Revenue - Plan</v>
      </c>
      <c r="C25" s="42" t="s">
        <v>96</v>
      </c>
      <c r="D25" s="43" t="s">
        <v>196</v>
      </c>
      <c r="E25" s="44" t="s">
        <v>31</v>
      </c>
    </row>
    <row r="26" spans="1:5" ht="12.75" customHeight="1" x14ac:dyDescent="0.2">
      <c r="A26" s="36"/>
      <c r="B26" s="36"/>
      <c r="C26" s="45"/>
      <c r="D26" s="46"/>
      <c r="E26" s="47"/>
    </row>
    <row r="27" spans="1:5" ht="12.75" customHeight="1" x14ac:dyDescent="0.2">
      <c r="A27" s="41" t="s">
        <v>120</v>
      </c>
      <c r="B27" s="41" t="str">
        <f>Labels!B17</f>
        <v>Revenue</v>
      </c>
      <c r="C27" s="42" t="s">
        <v>35</v>
      </c>
      <c r="D27" s="43" t="s">
        <v>196</v>
      </c>
      <c r="E27" s="44" t="s">
        <v>53</v>
      </c>
    </row>
    <row r="28" spans="1:5" ht="12.75" customHeight="1" x14ac:dyDescent="0.2">
      <c r="A28" s="36"/>
      <c r="B28" s="36"/>
      <c r="C28" s="45"/>
      <c r="D28" s="46"/>
      <c r="E28" s="47"/>
    </row>
    <row r="29" spans="1:5" ht="12.75" customHeight="1" x14ac:dyDescent="0.2">
      <c r="A29" s="41" t="s">
        <v>116</v>
      </c>
      <c r="B29" s="41" t="str">
        <f>Labels!B18</f>
        <v>Sales Units History</v>
      </c>
      <c r="C29" s="42"/>
      <c r="D29" s="43"/>
      <c r="E29" s="44"/>
    </row>
    <row r="30" spans="1:5" ht="12.75" customHeight="1" x14ac:dyDescent="0.2">
      <c r="A30" s="36"/>
      <c r="B30" s="36"/>
      <c r="C30" s="45"/>
      <c r="D30" s="46"/>
      <c r="E30" s="47"/>
    </row>
    <row r="31" spans="1:5" ht="12.75" customHeight="1" x14ac:dyDescent="0.2">
      <c r="A31" s="41" t="s">
        <v>111</v>
      </c>
      <c r="B31" s="41" t="str">
        <f>Labels!B19</f>
        <v>Sales Units</v>
      </c>
      <c r="C31" s="42" t="s">
        <v>96</v>
      </c>
      <c r="D31" s="43" t="s">
        <v>196</v>
      </c>
      <c r="E31" s="44" t="s">
        <v>7</v>
      </c>
    </row>
    <row r="32" spans="1:5" ht="12.75" customHeight="1" x14ac:dyDescent="0.2">
      <c r="A32" s="36"/>
      <c r="B32" s="36"/>
      <c r="C32" s="45"/>
      <c r="D32" s="46"/>
      <c r="E32" s="47"/>
    </row>
    <row r="33" spans="1:5" ht="12.75" customHeight="1" x14ac:dyDescent="0.2">
      <c r="A33" s="41" t="s">
        <v>155</v>
      </c>
      <c r="B33" s="41" t="str">
        <f>Labels!B20</f>
        <v>Sales Units - Plan</v>
      </c>
      <c r="C33" s="42" t="s">
        <v>96</v>
      </c>
      <c r="D33" s="43" t="s">
        <v>196</v>
      </c>
      <c r="E33" s="44" t="s">
        <v>106</v>
      </c>
    </row>
    <row r="34" spans="1:5" ht="12.75" customHeight="1" x14ac:dyDescent="0.2">
      <c r="A34" s="36"/>
      <c r="B34" s="36"/>
      <c r="C34" s="45"/>
      <c r="D34" s="46"/>
      <c r="E34" s="47"/>
    </row>
    <row r="35" spans="1:5" ht="12.75" customHeight="1" x14ac:dyDescent="0.2">
      <c r="A35" s="41" t="s">
        <v>106</v>
      </c>
      <c r="B35" s="41" t="str">
        <f>Labels!B21</f>
        <v>Sales Units</v>
      </c>
      <c r="C35" s="42" t="s">
        <v>96</v>
      </c>
      <c r="D35" s="43" t="s">
        <v>196</v>
      </c>
      <c r="E35" s="44" t="s">
        <v>83</v>
      </c>
    </row>
    <row r="36" spans="1:5" ht="12.75" customHeight="1" x14ac:dyDescent="0.2">
      <c r="A36" s="36"/>
      <c r="B36" s="36"/>
      <c r="C36" s="45"/>
      <c r="D36" s="46"/>
      <c r="E36" s="47"/>
    </row>
    <row r="37" spans="1:5" ht="12.75" customHeight="1" x14ac:dyDescent="0.2">
      <c r="A37" s="41" t="s">
        <v>138</v>
      </c>
      <c r="B37" s="41" t="str">
        <f>Labels!B22</f>
        <v>Sales Units</v>
      </c>
      <c r="C37" s="42" t="s">
        <v>35</v>
      </c>
      <c r="D37" s="43" t="s">
        <v>196</v>
      </c>
      <c r="E37" s="44" t="s">
        <v>155</v>
      </c>
    </row>
    <row r="38" spans="1:5" ht="12.75" customHeight="1" x14ac:dyDescent="0.2">
      <c r="A38" s="36"/>
      <c r="B38" s="36"/>
      <c r="C38" s="45"/>
      <c r="D38" s="46"/>
      <c r="E38" s="47"/>
    </row>
    <row r="39" spans="1:5" ht="12.75" customHeight="1" x14ac:dyDescent="0.2">
      <c r="A39" s="41" t="s">
        <v>140</v>
      </c>
      <c r="B39" s="41" t="str">
        <f>Labels!B23</f>
        <v>Time Period</v>
      </c>
      <c r="C39" s="42" t="s">
        <v>194</v>
      </c>
      <c r="D39" s="43" t="s">
        <v>196</v>
      </c>
      <c r="E39" s="44" t="s">
        <v>16</v>
      </c>
    </row>
    <row r="40" spans="1:5" ht="12.75" customHeight="1" x14ac:dyDescent="0.2">
      <c r="A40" s="36"/>
      <c r="B40" s="36"/>
      <c r="C40" s="45"/>
      <c r="D40" s="46"/>
      <c r="E40" s="47"/>
    </row>
    <row r="41" spans="1:5" ht="12.75" customHeight="1" x14ac:dyDescent="0.2">
      <c r="A41" s="41" t="s">
        <v>139</v>
      </c>
      <c r="B41" s="41" t="str">
        <f>Labels!B24</f>
        <v>Time Period</v>
      </c>
      <c r="C41" s="42" t="s">
        <v>194</v>
      </c>
      <c r="D41" s="43" t="s">
        <v>196</v>
      </c>
      <c r="E41" s="44" t="s">
        <v>16</v>
      </c>
    </row>
    <row r="42" spans="1:5" ht="12.75" customHeight="1" x14ac:dyDescent="0.2">
      <c r="A42" s="36"/>
      <c r="B42" s="36"/>
      <c r="C42" s="45"/>
      <c r="D42" s="46"/>
      <c r="E42" s="47"/>
    </row>
    <row r="43" spans="1:5" ht="12.75" customHeight="1" x14ac:dyDescent="0.2">
      <c r="A43" s="41" t="s">
        <v>113</v>
      </c>
      <c r="B43" s="41" t="str">
        <f>Labels!B25</f>
        <v>Time Period</v>
      </c>
      <c r="C43" s="42" t="s">
        <v>194</v>
      </c>
      <c r="D43" s="43" t="s">
        <v>196</v>
      </c>
      <c r="E43" s="44" t="s">
        <v>16</v>
      </c>
    </row>
    <row r="45" spans="1:5" ht="12.75" customHeight="1" x14ac:dyDescent="0.2">
      <c r="A45" t="s">
        <v>81</v>
      </c>
      <c r="B45" t="s">
        <v>81</v>
      </c>
      <c r="C45" t="s">
        <v>81</v>
      </c>
      <c r="D45" t="s">
        <v>81</v>
      </c>
      <c r="E45" t="s">
        <v>81</v>
      </c>
    </row>
  </sheetData>
  <mergeCells count="3">
    <mergeCell ref="A1:B1"/>
    <mergeCell ref="A2:B2"/>
    <mergeCell ref="A3:B3"/>
  </mergeCells>
  <pageMargins left="0.25" right="0.25" top="0.5" bottom="0.5" header="0.5" footer="0.5"/>
  <pageSetup paperSize="9" fitToHeight="32767" orientation="landscape"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G38"/>
  <sheetViews>
    <sheetView zoomScaleNormal="100" workbookViewId="0"/>
  </sheetViews>
  <sheetFormatPr defaultRowHeight="12.75" customHeight="1" x14ac:dyDescent="0.2"/>
  <cols>
    <col min="1" max="1" width="12.42578125" customWidth="1"/>
    <col min="2" max="2" width="16.7109375" customWidth="1"/>
    <col min="3" max="7" width="12.42578125" customWidth="1"/>
  </cols>
  <sheetData>
    <row r="1" spans="1:7" ht="15.75" customHeight="1" x14ac:dyDescent="0.2">
      <c r="A1" s="90" t="str">
        <f>"Sales Forecast"</f>
        <v>Sales Forecast</v>
      </c>
      <c r="B1" s="90"/>
    </row>
    <row r="2" spans="1:7" ht="15.75" customHeight="1" x14ac:dyDescent="0.2">
      <c r="A2" s="90" t="str">
        <f>"Plot Vars"</f>
        <v>Plot Vars</v>
      </c>
      <c r="B2" s="90"/>
    </row>
    <row r="3" spans="1:7" ht="15.75" customHeight="1" x14ac:dyDescent="0.2">
      <c r="A3" s="90" t="str">
        <f>""</f>
        <v/>
      </c>
      <c r="B3" s="90"/>
    </row>
    <row r="4" spans="1:7" ht="12.75" customHeight="1" x14ac:dyDescent="0.2">
      <c r="B4" s="6" t="str">
        <f>'(FnCalls 1)'!G5</f>
        <v>Q1 2011</v>
      </c>
      <c r="C4" s="8" t="str">
        <f>'(FnCalls 1)'!G6</f>
        <v>Q2 2011</v>
      </c>
      <c r="D4" s="8" t="str">
        <f>'(FnCalls 1)'!G7</f>
        <v>Q3 2011</v>
      </c>
      <c r="E4" s="8" t="str">
        <f>'(FnCalls 1)'!G8</f>
        <v>Q4 2011</v>
      </c>
      <c r="F4" s="8" t="str">
        <f>'(FnCalls 1)'!G9</f>
        <v>Q1 2012</v>
      </c>
      <c r="G4" s="7" t="str">
        <f>'(FnCalls 1)'!G10</f>
        <v>Q2 2012</v>
      </c>
    </row>
    <row r="5" spans="1:7" ht="12.75" customHeight="1" x14ac:dyDescent="0.2">
      <c r="A5" s="2" t="str">
        <f>Labels!B15</f>
        <v>Revenue</v>
      </c>
      <c r="B5" s="25"/>
      <c r="C5" s="25"/>
      <c r="D5" s="25"/>
      <c r="E5" s="25"/>
      <c r="F5" s="25"/>
      <c r="G5" s="26"/>
    </row>
    <row r="6" spans="1:7" ht="12.75" customHeight="1" x14ac:dyDescent="0.2">
      <c r="A6" s="11" t="str">
        <f>"   "&amp;Labels!B29</f>
        <v xml:space="preserve">   Product 1</v>
      </c>
      <c r="B6" s="27"/>
      <c r="C6" s="27"/>
      <c r="D6" s="27"/>
      <c r="E6" s="27"/>
      <c r="F6" s="27"/>
      <c r="G6" s="28"/>
    </row>
    <row r="7" spans="1:7" ht="12.75" customHeight="1" x14ac:dyDescent="0.2">
      <c r="A7" s="14" t="str">
        <f>"      "&amp;Labels!B33</f>
        <v xml:space="preserve">      Channel 1</v>
      </c>
      <c r="B7" s="31">
        <f>Summary!F39</f>
        <v>0</v>
      </c>
      <c r="C7" s="31">
        <f>Summary!G39</f>
        <v>0</v>
      </c>
      <c r="D7" s="31">
        <f>Summary!H39</f>
        <v>0</v>
      </c>
      <c r="E7" s="31">
        <f>Summary!I39</f>
        <v>0</v>
      </c>
      <c r="F7" s="31">
        <f>Summary!B39</f>
        <v>0</v>
      </c>
      <c r="G7" s="32">
        <f>Summary!C39</f>
        <v>0</v>
      </c>
    </row>
    <row r="8" spans="1:7" ht="12.75" customHeight="1" x14ac:dyDescent="0.2">
      <c r="A8" s="14" t="str">
        <f>"      "&amp;Labels!B34</f>
        <v xml:space="preserve">      Channel 2</v>
      </c>
      <c r="B8" s="31">
        <f>Summary!F40</f>
        <v>0</v>
      </c>
      <c r="C8" s="31">
        <f>Summary!G40</f>
        <v>0</v>
      </c>
      <c r="D8" s="31">
        <f>Summary!H40</f>
        <v>0</v>
      </c>
      <c r="E8" s="31">
        <f>Summary!I40</f>
        <v>0</v>
      </c>
      <c r="F8" s="31">
        <f>Summary!B40</f>
        <v>0</v>
      </c>
      <c r="G8" s="32">
        <f>Summary!C40</f>
        <v>0</v>
      </c>
    </row>
    <row r="9" spans="1:7" ht="12.75" customHeight="1" x14ac:dyDescent="0.2">
      <c r="A9" s="11" t="str">
        <f>"      "&amp;Labels!C32</f>
        <v xml:space="preserve">      Total</v>
      </c>
      <c r="B9" s="27">
        <f t="shared" ref="B9:G9" si="0">SUM(B7:B8)</f>
        <v>0</v>
      </c>
      <c r="C9" s="27">
        <f t="shared" si="0"/>
        <v>0</v>
      </c>
      <c r="D9" s="27">
        <f t="shared" si="0"/>
        <v>0</v>
      </c>
      <c r="E9" s="27">
        <f t="shared" si="0"/>
        <v>0</v>
      </c>
      <c r="F9" s="27">
        <f t="shared" si="0"/>
        <v>0</v>
      </c>
      <c r="G9" s="28">
        <f t="shared" si="0"/>
        <v>0</v>
      </c>
    </row>
    <row r="10" spans="1:7" ht="12.75" customHeight="1" x14ac:dyDescent="0.2">
      <c r="A10" s="11" t="str">
        <f>"   "&amp;Labels!B30</f>
        <v xml:space="preserve">   Product 2</v>
      </c>
      <c r="B10" s="27"/>
      <c r="C10" s="27"/>
      <c r="D10" s="27"/>
      <c r="E10" s="27"/>
      <c r="F10" s="27"/>
      <c r="G10" s="28"/>
    </row>
    <row r="11" spans="1:7" ht="12.75" customHeight="1" x14ac:dyDescent="0.2">
      <c r="A11" s="14" t="str">
        <f>"      "&amp;Labels!B33</f>
        <v xml:space="preserve">      Channel 1</v>
      </c>
      <c r="B11" s="31">
        <f>Summary!F43</f>
        <v>0</v>
      </c>
      <c r="C11" s="31">
        <f>Summary!G43</f>
        <v>0</v>
      </c>
      <c r="D11" s="31">
        <f>Summary!H43</f>
        <v>0</v>
      </c>
      <c r="E11" s="31">
        <f>Summary!I43</f>
        <v>0</v>
      </c>
      <c r="F11" s="31">
        <f>Summary!B43</f>
        <v>0</v>
      </c>
      <c r="G11" s="32">
        <f>Summary!C43</f>
        <v>0</v>
      </c>
    </row>
    <row r="12" spans="1:7" ht="12.75" customHeight="1" x14ac:dyDescent="0.2">
      <c r="A12" s="14" t="str">
        <f>"      "&amp;Labels!B34</f>
        <v xml:space="preserve">      Channel 2</v>
      </c>
      <c r="B12" s="31">
        <f>Summary!F44</f>
        <v>0</v>
      </c>
      <c r="C12" s="31">
        <f>Summary!G44</f>
        <v>0</v>
      </c>
      <c r="D12" s="31">
        <f>Summary!H44</f>
        <v>0</v>
      </c>
      <c r="E12" s="31">
        <f>Summary!I44</f>
        <v>0</v>
      </c>
      <c r="F12" s="31">
        <f>Summary!B44</f>
        <v>0</v>
      </c>
      <c r="G12" s="32">
        <f>Summary!C44</f>
        <v>0</v>
      </c>
    </row>
    <row r="13" spans="1:7" ht="12.75" customHeight="1" x14ac:dyDescent="0.2">
      <c r="A13" s="11" t="str">
        <f>"      "&amp;Labels!C32</f>
        <v xml:space="preserve">      Total</v>
      </c>
      <c r="B13" s="27">
        <f t="shared" ref="B13:G13" si="1">SUM(B11:B12)</f>
        <v>0</v>
      </c>
      <c r="C13" s="27">
        <f t="shared" si="1"/>
        <v>0</v>
      </c>
      <c r="D13" s="27">
        <f t="shared" si="1"/>
        <v>0</v>
      </c>
      <c r="E13" s="27">
        <f t="shared" si="1"/>
        <v>0</v>
      </c>
      <c r="F13" s="27">
        <f t="shared" si="1"/>
        <v>0</v>
      </c>
      <c r="G13" s="28">
        <f t="shared" si="1"/>
        <v>0</v>
      </c>
    </row>
    <row r="14" spans="1:7" ht="12.75" customHeight="1" x14ac:dyDescent="0.2">
      <c r="A14" s="17" t="str">
        <f>"   "&amp;Labels!C28</f>
        <v xml:space="preserve">   Total</v>
      </c>
      <c r="B14" s="33">
        <f t="shared" ref="B14:G14" si="2">SUM(B9,B13)</f>
        <v>0</v>
      </c>
      <c r="C14" s="33">
        <f t="shared" si="2"/>
        <v>0</v>
      </c>
      <c r="D14" s="33">
        <f t="shared" si="2"/>
        <v>0</v>
      </c>
      <c r="E14" s="33">
        <f t="shared" si="2"/>
        <v>0</v>
      </c>
      <c r="F14" s="33">
        <f t="shared" si="2"/>
        <v>0</v>
      </c>
      <c r="G14" s="34">
        <f t="shared" si="2"/>
        <v>0</v>
      </c>
    </row>
    <row r="15" spans="1:7" ht="12.75" customHeight="1" x14ac:dyDescent="0.2">
      <c r="A15" s="14" t="str">
        <f>"      "&amp;Labels!B33</f>
        <v xml:space="preserve">      Channel 1</v>
      </c>
      <c r="B15" s="31">
        <f t="shared" ref="B15:G17" si="3">SUM(B7,B11)</f>
        <v>0</v>
      </c>
      <c r="C15" s="31">
        <f t="shared" si="3"/>
        <v>0</v>
      </c>
      <c r="D15" s="31">
        <f t="shared" si="3"/>
        <v>0</v>
      </c>
      <c r="E15" s="31">
        <f t="shared" si="3"/>
        <v>0</v>
      </c>
      <c r="F15" s="31">
        <f t="shared" si="3"/>
        <v>0</v>
      </c>
      <c r="G15" s="32">
        <f t="shared" si="3"/>
        <v>0</v>
      </c>
    </row>
    <row r="16" spans="1:7" ht="12.75" customHeight="1" x14ac:dyDescent="0.2">
      <c r="A16" s="14" t="str">
        <f>"      "&amp;Labels!B34</f>
        <v xml:space="preserve">      Channel 2</v>
      </c>
      <c r="B16" s="31">
        <f t="shared" si="3"/>
        <v>0</v>
      </c>
      <c r="C16" s="31">
        <f t="shared" si="3"/>
        <v>0</v>
      </c>
      <c r="D16" s="31">
        <f t="shared" si="3"/>
        <v>0</v>
      </c>
      <c r="E16" s="31">
        <f t="shared" si="3"/>
        <v>0</v>
      </c>
      <c r="F16" s="31">
        <f t="shared" si="3"/>
        <v>0</v>
      </c>
      <c r="G16" s="32">
        <f t="shared" si="3"/>
        <v>0</v>
      </c>
    </row>
    <row r="17" spans="1:7" ht="12.75" customHeight="1" x14ac:dyDescent="0.2">
      <c r="A17" s="11" t="str">
        <f>"      "&amp;Labels!C32</f>
        <v xml:space="preserve">      Total</v>
      </c>
      <c r="B17" s="27">
        <f t="shared" si="3"/>
        <v>0</v>
      </c>
      <c r="C17" s="27">
        <f t="shared" si="3"/>
        <v>0</v>
      </c>
      <c r="D17" s="27">
        <f t="shared" si="3"/>
        <v>0</v>
      </c>
      <c r="E17" s="27">
        <f t="shared" si="3"/>
        <v>0</v>
      </c>
      <c r="F17" s="27">
        <f t="shared" si="3"/>
        <v>0</v>
      </c>
      <c r="G17" s="28">
        <f t="shared" si="3"/>
        <v>0</v>
      </c>
    </row>
    <row r="18" spans="1:7" ht="12.75" customHeight="1" x14ac:dyDescent="0.2">
      <c r="A18" s="35"/>
      <c r="B18" s="36"/>
      <c r="C18" s="36"/>
      <c r="D18" s="36"/>
      <c r="E18" s="36"/>
      <c r="F18" s="36"/>
      <c r="G18" s="37"/>
    </row>
    <row r="19" spans="1:7" ht="12.75" customHeight="1" x14ac:dyDescent="0.2">
      <c r="A19" s="17" t="str">
        <f>Labels!B19</f>
        <v>Sales Units</v>
      </c>
      <c r="B19" s="18"/>
      <c r="C19" s="18"/>
      <c r="D19" s="18"/>
      <c r="E19" s="18"/>
      <c r="F19" s="18"/>
      <c r="G19" s="19"/>
    </row>
    <row r="20" spans="1:7" ht="12.75" customHeight="1" x14ac:dyDescent="0.2">
      <c r="A20" s="11" t="str">
        <f>"   "&amp;Labels!B29</f>
        <v xml:space="preserve">   Product 1</v>
      </c>
      <c r="B20" s="12"/>
      <c r="C20" s="12"/>
      <c r="D20" s="12"/>
      <c r="E20" s="12"/>
      <c r="F20" s="12"/>
      <c r="G20" s="13"/>
    </row>
    <row r="21" spans="1:7" ht="12.75" customHeight="1" x14ac:dyDescent="0.2">
      <c r="A21" s="14" t="str">
        <f>"      "&amp;Labels!B33</f>
        <v xml:space="preserve">      Channel 1</v>
      </c>
      <c r="B21" s="20">
        <f>Summary!F10</f>
        <v>0</v>
      </c>
      <c r="C21" s="20">
        <f>Summary!G10</f>
        <v>0</v>
      </c>
      <c r="D21" s="20">
        <f>Summary!H10</f>
        <v>0</v>
      </c>
      <c r="E21" s="20">
        <f>Summary!I10</f>
        <v>0</v>
      </c>
      <c r="F21" s="20">
        <f>'(Tables)'!B7</f>
        <v>0</v>
      </c>
      <c r="G21" s="21">
        <f>'(Tables)'!C7</f>
        <v>0</v>
      </c>
    </row>
    <row r="22" spans="1:7" ht="12.75" customHeight="1" x14ac:dyDescent="0.2">
      <c r="A22" s="14" t="str">
        <f>"      "&amp;Labels!B34</f>
        <v xml:space="preserve">      Channel 2</v>
      </c>
      <c r="B22" s="20">
        <f>Summary!F11</f>
        <v>0</v>
      </c>
      <c r="C22" s="20">
        <f>Summary!G11</f>
        <v>0</v>
      </c>
      <c r="D22" s="20">
        <f>Summary!H11</f>
        <v>0</v>
      </c>
      <c r="E22" s="20">
        <f>Summary!I11</f>
        <v>0</v>
      </c>
      <c r="F22" s="20">
        <f>'(Tables)'!B8</f>
        <v>0</v>
      </c>
      <c r="G22" s="21">
        <f>'(Tables)'!C8</f>
        <v>0</v>
      </c>
    </row>
    <row r="23" spans="1:7" ht="12.75" customHeight="1" x14ac:dyDescent="0.2">
      <c r="A23" s="11" t="str">
        <f>"      "&amp;Labels!C32</f>
        <v xml:space="preserve">      Total</v>
      </c>
      <c r="B23" s="12">
        <f t="shared" ref="B23:G23" si="4">SUM(B21:B22)</f>
        <v>0</v>
      </c>
      <c r="C23" s="12">
        <f t="shared" si="4"/>
        <v>0</v>
      </c>
      <c r="D23" s="12">
        <f t="shared" si="4"/>
        <v>0</v>
      </c>
      <c r="E23" s="12">
        <f t="shared" si="4"/>
        <v>0</v>
      </c>
      <c r="F23" s="12">
        <f t="shared" si="4"/>
        <v>0</v>
      </c>
      <c r="G23" s="13">
        <f t="shared" si="4"/>
        <v>0</v>
      </c>
    </row>
    <row r="24" spans="1:7" ht="12.75" customHeight="1" x14ac:dyDescent="0.2">
      <c r="A24" s="11" t="str">
        <f>"   "&amp;Labels!B30</f>
        <v xml:space="preserve">   Product 2</v>
      </c>
      <c r="B24" s="12"/>
      <c r="C24" s="12"/>
      <c r="D24" s="12"/>
      <c r="E24" s="12"/>
      <c r="F24" s="12"/>
      <c r="G24" s="13"/>
    </row>
    <row r="25" spans="1:7" ht="12.75" customHeight="1" x14ac:dyDescent="0.2">
      <c r="A25" s="14" t="str">
        <f>"      "&amp;Labels!B33</f>
        <v xml:space="preserve">      Channel 1</v>
      </c>
      <c r="B25" s="20">
        <f>Summary!F14</f>
        <v>0</v>
      </c>
      <c r="C25" s="20">
        <f>Summary!G14</f>
        <v>0</v>
      </c>
      <c r="D25" s="20">
        <f>Summary!H14</f>
        <v>0</v>
      </c>
      <c r="E25" s="20">
        <f>Summary!I14</f>
        <v>0</v>
      </c>
      <c r="F25" s="20">
        <f>'(Tables)'!B11</f>
        <v>0</v>
      </c>
      <c r="G25" s="21">
        <f>'(Tables)'!C11</f>
        <v>0</v>
      </c>
    </row>
    <row r="26" spans="1:7" ht="12.75" customHeight="1" x14ac:dyDescent="0.2">
      <c r="A26" s="14" t="str">
        <f>"      "&amp;Labels!B34</f>
        <v xml:space="preserve">      Channel 2</v>
      </c>
      <c r="B26" s="20">
        <f>Summary!F15</f>
        <v>0</v>
      </c>
      <c r="C26" s="20">
        <f>Summary!G15</f>
        <v>0</v>
      </c>
      <c r="D26" s="20">
        <f>Summary!H15</f>
        <v>0</v>
      </c>
      <c r="E26" s="20">
        <f>Summary!I15</f>
        <v>0</v>
      </c>
      <c r="F26" s="20">
        <f>'(Tables)'!B12</f>
        <v>0</v>
      </c>
      <c r="G26" s="21">
        <f>'(Tables)'!C12</f>
        <v>0</v>
      </c>
    </row>
    <row r="27" spans="1:7" ht="12.75" customHeight="1" x14ac:dyDescent="0.2">
      <c r="A27" s="11" t="str">
        <f>"      "&amp;Labels!C32</f>
        <v xml:space="preserve">      Total</v>
      </c>
      <c r="B27" s="12">
        <f t="shared" ref="B27:G27" si="5">SUM(B25:B26)</f>
        <v>0</v>
      </c>
      <c r="C27" s="12">
        <f t="shared" si="5"/>
        <v>0</v>
      </c>
      <c r="D27" s="12">
        <f t="shared" si="5"/>
        <v>0</v>
      </c>
      <c r="E27" s="12">
        <f t="shared" si="5"/>
        <v>0</v>
      </c>
      <c r="F27" s="12">
        <f t="shared" si="5"/>
        <v>0</v>
      </c>
      <c r="G27" s="13">
        <f t="shared" si="5"/>
        <v>0</v>
      </c>
    </row>
    <row r="28" spans="1:7" ht="12.75" customHeight="1" x14ac:dyDescent="0.2">
      <c r="A28" s="17" t="str">
        <f>"   "&amp;Labels!C28</f>
        <v xml:space="preserve">   Total</v>
      </c>
      <c r="B28" s="18">
        <f t="shared" ref="B28:G28" si="6">SUM(B23,B27)</f>
        <v>0</v>
      </c>
      <c r="C28" s="18">
        <f t="shared" si="6"/>
        <v>0</v>
      </c>
      <c r="D28" s="18">
        <f t="shared" si="6"/>
        <v>0</v>
      </c>
      <c r="E28" s="18">
        <f t="shared" si="6"/>
        <v>0</v>
      </c>
      <c r="F28" s="18">
        <f t="shared" si="6"/>
        <v>0</v>
      </c>
      <c r="G28" s="19">
        <f t="shared" si="6"/>
        <v>0</v>
      </c>
    </row>
    <row r="29" spans="1:7" ht="12.75" customHeight="1" x14ac:dyDescent="0.2">
      <c r="A29" s="14" t="str">
        <f>"      "&amp;Labels!B33</f>
        <v xml:space="preserve">      Channel 1</v>
      </c>
      <c r="B29" s="20">
        <f t="shared" ref="B29:G31" si="7">SUM(B21,B25)</f>
        <v>0</v>
      </c>
      <c r="C29" s="20">
        <f t="shared" si="7"/>
        <v>0</v>
      </c>
      <c r="D29" s="20">
        <f t="shared" si="7"/>
        <v>0</v>
      </c>
      <c r="E29" s="20">
        <f t="shared" si="7"/>
        <v>0</v>
      </c>
      <c r="F29" s="20">
        <f t="shared" si="7"/>
        <v>0</v>
      </c>
      <c r="G29" s="21">
        <f t="shared" si="7"/>
        <v>0</v>
      </c>
    </row>
    <row r="30" spans="1:7" ht="12.75" customHeight="1" x14ac:dyDescent="0.2">
      <c r="A30" s="14" t="str">
        <f>"      "&amp;Labels!B34</f>
        <v xml:space="preserve">      Channel 2</v>
      </c>
      <c r="B30" s="20">
        <f t="shared" si="7"/>
        <v>0</v>
      </c>
      <c r="C30" s="20">
        <f t="shared" si="7"/>
        <v>0</v>
      </c>
      <c r="D30" s="20">
        <f t="shared" si="7"/>
        <v>0</v>
      </c>
      <c r="E30" s="20">
        <f t="shared" si="7"/>
        <v>0</v>
      </c>
      <c r="F30" s="20">
        <f t="shared" si="7"/>
        <v>0</v>
      </c>
      <c r="G30" s="21">
        <f t="shared" si="7"/>
        <v>0</v>
      </c>
    </row>
    <row r="31" spans="1:7" ht="12.75" customHeight="1" x14ac:dyDescent="0.2">
      <c r="A31" s="22" t="str">
        <f>"      "&amp;Labels!C32</f>
        <v xml:space="preserve">      Total</v>
      </c>
      <c r="B31" s="23">
        <f t="shared" si="7"/>
        <v>0</v>
      </c>
      <c r="C31" s="23">
        <f t="shared" si="7"/>
        <v>0</v>
      </c>
      <c r="D31" s="23">
        <f t="shared" si="7"/>
        <v>0</v>
      </c>
      <c r="E31" s="23">
        <f t="shared" si="7"/>
        <v>0</v>
      </c>
      <c r="F31" s="23">
        <f t="shared" si="7"/>
        <v>0</v>
      </c>
      <c r="G31" s="24">
        <f t="shared" si="7"/>
        <v>0</v>
      </c>
    </row>
    <row r="33" spans="1:7" ht="12.75" customHeight="1" x14ac:dyDescent="0.2">
      <c r="B33" s="6" t="str">
        <f>Labels!B13</f>
        <v>Products Dim</v>
      </c>
      <c r="C33" s="8" t="str">
        <f>Labels!B17</f>
        <v>Revenue</v>
      </c>
      <c r="D33" s="7" t="str">
        <f>Labels!B22</f>
        <v>Sales Units</v>
      </c>
    </row>
    <row r="34" spans="1:7" ht="12.75" customHeight="1" x14ac:dyDescent="0.2">
      <c r="A34" s="2" t="str">
        <f>Labels!B29</f>
        <v>Product 1</v>
      </c>
      <c r="B34" s="48" t="str">
        <f>Labels!B29</f>
        <v>Product 1</v>
      </c>
      <c r="C34" s="25">
        <f>SUM(Summary!B41:C41)</f>
        <v>0</v>
      </c>
      <c r="D34" s="10">
        <f>SUM('(Tables)'!B9:C9)</f>
        <v>0</v>
      </c>
    </row>
    <row r="35" spans="1:7" ht="12.75" customHeight="1" x14ac:dyDescent="0.2">
      <c r="A35" s="17" t="str">
        <f>Labels!B30</f>
        <v>Product 2</v>
      </c>
      <c r="B35" s="49" t="str">
        <f>Labels!B30</f>
        <v>Product 2</v>
      </c>
      <c r="C35" s="33">
        <f>SUM(Summary!B45:C45)</f>
        <v>0</v>
      </c>
      <c r="D35" s="19">
        <f>SUM('(Tables)'!B13:C13)</f>
        <v>0</v>
      </c>
    </row>
    <row r="36" spans="1:7" ht="12.75" customHeight="1" x14ac:dyDescent="0.2">
      <c r="A36" s="35" t="str">
        <f>Labels!C28</f>
        <v>Total</v>
      </c>
      <c r="B36" s="40" t="str">
        <f>B34&amp;B35</f>
        <v>Product 1Product 2</v>
      </c>
      <c r="C36" s="50">
        <f>SUM(C34:C35)</f>
        <v>0</v>
      </c>
      <c r="D36" s="51">
        <f>SUM(D34:D35)</f>
        <v>0</v>
      </c>
    </row>
    <row r="38" spans="1:7" ht="12.75" customHeight="1" x14ac:dyDescent="0.2">
      <c r="A38" t="s">
        <v>81</v>
      </c>
      <c r="B38" t="s">
        <v>81</v>
      </c>
      <c r="C38" t="s">
        <v>81</v>
      </c>
      <c r="D38" t="s">
        <v>81</v>
      </c>
      <c r="E38" t="s">
        <v>81</v>
      </c>
      <c r="F38" t="s">
        <v>81</v>
      </c>
      <c r="G38" t="s">
        <v>81</v>
      </c>
    </row>
  </sheetData>
  <mergeCells count="3">
    <mergeCell ref="A1:B1"/>
    <mergeCell ref="A2:B2"/>
    <mergeCell ref="A3:B3"/>
  </mergeCells>
  <pageMargins left="0.25" right="0.25" top="0.5" bottom="0.5" header="0.5" footer="0.5"/>
  <pageSetup paperSize="9" fitToHeight="32767" orientation="landscape"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15"/>
  <sheetViews>
    <sheetView zoomScaleNormal="100" workbookViewId="0"/>
  </sheetViews>
  <sheetFormatPr defaultRowHeight="12.75" customHeight="1" x14ac:dyDescent="0.2"/>
  <sheetData>
    <row r="1" spans="1:7" ht="12.75" customHeight="1" x14ac:dyDescent="0.2">
      <c r="A1" s="90" t="str">
        <f>"Sales Forecast"</f>
        <v>Sales Forecast</v>
      </c>
      <c r="B1" s="90"/>
    </row>
    <row r="2" spans="1:7" ht="12.75" customHeight="1" x14ac:dyDescent="0.2">
      <c r="A2" s="90" t="str">
        <f>"(Compute)"</f>
        <v>(Compute)</v>
      </c>
      <c r="B2" s="90"/>
    </row>
    <row r="3" spans="1:7" ht="12.75" customHeight="1" x14ac:dyDescent="0.2">
      <c r="A3" s="90" t="str">
        <f>""</f>
        <v/>
      </c>
      <c r="B3" s="90"/>
    </row>
    <row r="4" spans="1:7" ht="12.75" customHeight="1" x14ac:dyDescent="0.2">
      <c r="A4" s="52" t="str">
        <f>"Revenue_HistPlan_1"</f>
        <v>Revenue_HistPlan_1</v>
      </c>
    </row>
    <row r="5" spans="1:7" ht="12.75" customHeight="1" x14ac:dyDescent="0.2">
      <c r="B5" s="6" t="str">
        <f>'(FnCalls 1)'!G5</f>
        <v>Q1 2011</v>
      </c>
      <c r="C5" s="8" t="str">
        <f>'(FnCalls 1)'!G6</f>
        <v>Q2 2011</v>
      </c>
      <c r="D5" s="8" t="str">
        <f>'(FnCalls 1)'!G7</f>
        <v>Q3 2011</v>
      </c>
      <c r="E5" s="8" t="str">
        <f>'(FnCalls 1)'!G8</f>
        <v>Q4 2011</v>
      </c>
      <c r="F5" s="8" t="str">
        <f>'(FnCalls 1)'!G9</f>
        <v>Q1 2012</v>
      </c>
      <c r="G5" s="7" t="str">
        <f>'(FnCalls 1)'!G10</f>
        <v>Q2 2012</v>
      </c>
    </row>
    <row r="6" spans="1:7" ht="12.75" customHeight="1" x14ac:dyDescent="0.2">
      <c r="A6" s="35"/>
      <c r="B6" s="53">
        <f>'(FnCalls 1)'!A5</f>
        <v>40544</v>
      </c>
      <c r="C6" s="53">
        <f>'(FnCalls 1)'!A6</f>
        <v>40634</v>
      </c>
      <c r="D6" s="53">
        <f>'(FnCalls 1)'!A7</f>
        <v>40725</v>
      </c>
      <c r="E6" s="53">
        <f>'(FnCalls 1)'!A8</f>
        <v>40817</v>
      </c>
      <c r="F6" s="53">
        <f>'(FnCalls 1)'!A9</f>
        <v>40909</v>
      </c>
      <c r="G6" s="54">
        <f>'(FnCalls 1)'!A10</f>
        <v>41000</v>
      </c>
    </row>
    <row r="7" spans="1:7" ht="12.75" customHeight="1" x14ac:dyDescent="0.2">
      <c r="A7" s="52" t="str">
        <f>"Revenue_HistPlan_2"</f>
        <v>Revenue_HistPlan_2</v>
      </c>
    </row>
    <row r="8" spans="1:7" ht="12.75" customHeight="1" x14ac:dyDescent="0.2">
      <c r="B8" s="6" t="str">
        <f>'(FnCalls 1)'!G5</f>
        <v>Q1 2011</v>
      </c>
      <c r="C8" s="8" t="str">
        <f>'(FnCalls 1)'!G6</f>
        <v>Q2 2011</v>
      </c>
      <c r="D8" s="8" t="str">
        <f>'(FnCalls 1)'!G7</f>
        <v>Q3 2011</v>
      </c>
      <c r="E8" s="8" t="str">
        <f>'(FnCalls 1)'!G8</f>
        <v>Q4 2011</v>
      </c>
      <c r="F8" s="8" t="str">
        <f>'(FnCalls 1)'!G9</f>
        <v>Q1 2012</v>
      </c>
      <c r="G8" s="7" t="str">
        <f>'(FnCalls 1)'!G10</f>
        <v>Q2 2012</v>
      </c>
    </row>
    <row r="9" spans="1:7" ht="12.75" customHeight="1" x14ac:dyDescent="0.2">
      <c r="A9" s="35"/>
      <c r="B9" s="53" t="str">
        <f>'(FnCalls 1)'!G5</f>
        <v>Q1 2011</v>
      </c>
      <c r="C9" s="53" t="str">
        <f>'(FnCalls 1)'!G6</f>
        <v>Q2 2011</v>
      </c>
      <c r="D9" s="53" t="str">
        <f>'(FnCalls 1)'!G7</f>
        <v>Q3 2011</v>
      </c>
      <c r="E9" s="53" t="str">
        <f>'(FnCalls 1)'!G8</f>
        <v>Q4 2011</v>
      </c>
      <c r="F9" s="53" t="str">
        <f>'(FnCalls 1)'!G9</f>
        <v>Q1 2012</v>
      </c>
      <c r="G9" s="54" t="str">
        <f>'(FnCalls 1)'!G10</f>
        <v>Q2 2012</v>
      </c>
    </row>
    <row r="10" spans="1:7" ht="12.75" customHeight="1" x14ac:dyDescent="0.2">
      <c r="A10" s="52" t="str">
        <f>"Sales_Units_HistPlan_1"</f>
        <v>Sales_Units_HistPlan_1</v>
      </c>
    </row>
    <row r="11" spans="1:7" ht="12.75" customHeight="1" x14ac:dyDescent="0.2">
      <c r="B11" s="6" t="str">
        <f>'(FnCalls 1)'!G5</f>
        <v>Q1 2011</v>
      </c>
      <c r="C11" s="8" t="str">
        <f>'(FnCalls 1)'!G6</f>
        <v>Q2 2011</v>
      </c>
      <c r="D11" s="8" t="str">
        <f>'(FnCalls 1)'!G7</f>
        <v>Q3 2011</v>
      </c>
      <c r="E11" s="8" t="str">
        <f>'(FnCalls 1)'!G8</f>
        <v>Q4 2011</v>
      </c>
      <c r="F11" s="8" t="str">
        <f>'(FnCalls 1)'!G9</f>
        <v>Q1 2012</v>
      </c>
      <c r="G11" s="7" t="str">
        <f>'(FnCalls 1)'!G10</f>
        <v>Q2 2012</v>
      </c>
    </row>
    <row r="12" spans="1:7" ht="12.75" customHeight="1" x14ac:dyDescent="0.2">
      <c r="A12" s="35"/>
      <c r="B12" s="53">
        <f>'(FnCalls 1)'!A5</f>
        <v>40544</v>
      </c>
      <c r="C12" s="53">
        <f>'(FnCalls 1)'!A6</f>
        <v>40634</v>
      </c>
      <c r="D12" s="53">
        <f>'(FnCalls 1)'!A7</f>
        <v>40725</v>
      </c>
      <c r="E12" s="53">
        <f>'(FnCalls 1)'!A8</f>
        <v>40817</v>
      </c>
      <c r="F12" s="53">
        <f>'(FnCalls 1)'!A9</f>
        <v>40909</v>
      </c>
      <c r="G12" s="54">
        <f>'(FnCalls 1)'!A10</f>
        <v>41000</v>
      </c>
    </row>
    <row r="13" spans="1:7" ht="12.75" customHeight="1" x14ac:dyDescent="0.2">
      <c r="A13" s="52" t="str">
        <f>"Sales_Units_HistPlan_2"</f>
        <v>Sales_Units_HistPlan_2</v>
      </c>
    </row>
    <row r="14" spans="1:7" ht="12.75" customHeight="1" x14ac:dyDescent="0.2">
      <c r="B14" s="6" t="str">
        <f>'(FnCalls 1)'!G5</f>
        <v>Q1 2011</v>
      </c>
      <c r="C14" s="8" t="str">
        <f>'(FnCalls 1)'!G6</f>
        <v>Q2 2011</v>
      </c>
      <c r="D14" s="8" t="str">
        <f>'(FnCalls 1)'!G7</f>
        <v>Q3 2011</v>
      </c>
      <c r="E14" s="8" t="str">
        <f>'(FnCalls 1)'!G8</f>
        <v>Q4 2011</v>
      </c>
      <c r="F14" s="8" t="str">
        <f>'(FnCalls 1)'!G9</f>
        <v>Q1 2012</v>
      </c>
      <c r="G14" s="7" t="str">
        <f>'(FnCalls 1)'!G10</f>
        <v>Q2 2012</v>
      </c>
    </row>
    <row r="15" spans="1:7" ht="12.75" customHeight="1" x14ac:dyDescent="0.2">
      <c r="A15" s="35"/>
      <c r="B15" s="53" t="str">
        <f>'(FnCalls 1)'!G5</f>
        <v>Q1 2011</v>
      </c>
      <c r="C15" s="53" t="str">
        <f>'(FnCalls 1)'!G6</f>
        <v>Q2 2011</v>
      </c>
      <c r="D15" s="53" t="str">
        <f>'(FnCalls 1)'!G7</f>
        <v>Q3 2011</v>
      </c>
      <c r="E15" s="53" t="str">
        <f>'(FnCalls 1)'!G8</f>
        <v>Q4 2011</v>
      </c>
      <c r="F15" s="53" t="str">
        <f>'(FnCalls 1)'!G9</f>
        <v>Q1 2012</v>
      </c>
      <c r="G15" s="54" t="str">
        <f>'(FnCalls 1)'!G10</f>
        <v>Q2 2012</v>
      </c>
    </row>
  </sheetData>
  <mergeCells count="3">
    <mergeCell ref="A1:B1"/>
    <mergeCell ref="A2:B2"/>
    <mergeCell ref="A3:B3"/>
  </mergeCells>
  <pageMargins left="0.25" right="0.25" top="0.5" bottom="0.5" header="0.5" footer="0.5"/>
  <pageSetup paperSize="9" fitToHeight="32767"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11"/>
  <sheetViews>
    <sheetView zoomScaleNormal="100" workbookViewId="0"/>
  </sheetViews>
  <sheetFormatPr defaultRowHeight="12.75" customHeight="1" x14ac:dyDescent="0.2"/>
  <sheetData>
    <row r="1" spans="1:8" ht="12.75" customHeight="1" x14ac:dyDescent="0.2">
      <c r="A1" s="90" t="str">
        <f>"Sales Forecast"</f>
        <v>Sales Forecast</v>
      </c>
      <c r="B1" s="90"/>
    </row>
    <row r="2" spans="1:8" ht="12.75" customHeight="1" x14ac:dyDescent="0.2">
      <c r="A2" s="90" t="str">
        <f>"(FnCalls 1)"</f>
        <v>(FnCalls 1)</v>
      </c>
      <c r="B2" s="90"/>
    </row>
    <row r="3" spans="1:8" ht="12.75" customHeight="1" x14ac:dyDescent="0.2">
      <c r="A3" s="90" t="str">
        <f>""</f>
        <v/>
      </c>
      <c r="B3" s="90"/>
    </row>
    <row r="4" spans="1:8" ht="12.75" customHeight="1" x14ac:dyDescent="0.2">
      <c r="A4" s="1">
        <f>IF(WEEKDAY(Labels!B4)&gt;=1,Labels!B4-WEEKDAY(Labels!B4)+1,Labels!B4-(7-(1-WEEKDAY(Labels!B4))))</f>
        <v>40538</v>
      </c>
    </row>
    <row r="5" spans="1:8" ht="12.75" customHeight="1" x14ac:dyDescent="0.2">
      <c r="A5" s="1">
        <f>DATE(YEAR(Labels!B4)+(0),MONTH(Labels!B4)+(0),1)</f>
        <v>40544</v>
      </c>
      <c r="C5" s="1">
        <f>Labels!B4+(0)</f>
        <v>40544</v>
      </c>
      <c r="D5" t="e">
        <f t="shared" ref="D5:D11" si="0">TEXT(C5,"m/d/yyyy")</f>
        <v>#VALUE!</v>
      </c>
      <c r="F5" t="str">
        <f t="shared" ref="F5:F11" si="1">TEXT(A5,"MMM yyyy")</f>
        <v>MMM 2011</v>
      </c>
      <c r="G5" t="str">
        <f t="shared" ref="G5:G11" si="2">"Q"&amp;(TRUNC((MONTH(A5)-1)/3)+1)&amp;" "&amp;YEAR(A5)</f>
        <v>Q1 2011</v>
      </c>
      <c r="H5" t="str">
        <f>TEXT(YEAR(A5),"0000")</f>
        <v>2011</v>
      </c>
    </row>
    <row r="6" spans="1:8" ht="12.75" customHeight="1" x14ac:dyDescent="0.2">
      <c r="A6" s="1">
        <f>DATE(YEAR(Labels!B4)+(0),MONTH(Labels!B4)+(3),1)</f>
        <v>40634</v>
      </c>
      <c r="C6" s="1">
        <f>Labels!B4+(90)</f>
        <v>40634</v>
      </c>
      <c r="D6" t="e">
        <f t="shared" si="0"/>
        <v>#VALUE!</v>
      </c>
      <c r="F6" t="str">
        <f t="shared" si="1"/>
        <v>MMM 2011</v>
      </c>
      <c r="G6" t="str">
        <f t="shared" si="2"/>
        <v>Q2 2011</v>
      </c>
    </row>
    <row r="7" spans="1:8" ht="12.75" customHeight="1" x14ac:dyDescent="0.2">
      <c r="A7" s="1">
        <f>DATE(YEAR(Labels!B4)+(0),MONTH(Labels!B4)+(6),1)</f>
        <v>40725</v>
      </c>
      <c r="C7" s="1">
        <f>Labels!B4+(181)</f>
        <v>40725</v>
      </c>
      <c r="D7" t="e">
        <f t="shared" si="0"/>
        <v>#VALUE!</v>
      </c>
      <c r="F7" t="str">
        <f t="shared" si="1"/>
        <v>MMM 2011</v>
      </c>
      <c r="G7" t="str">
        <f t="shared" si="2"/>
        <v>Q3 2011</v>
      </c>
    </row>
    <row r="8" spans="1:8" ht="12.75" customHeight="1" x14ac:dyDescent="0.2">
      <c r="A8" s="1">
        <f>DATE(YEAR(Labels!B4)+(0),MONTH(Labels!B4)+(9),1)</f>
        <v>40817</v>
      </c>
      <c r="C8" s="1">
        <f>Labels!B4+(273)</f>
        <v>40817</v>
      </c>
      <c r="D8" t="e">
        <f t="shared" si="0"/>
        <v>#VALUE!</v>
      </c>
      <c r="F8" t="str">
        <f t="shared" si="1"/>
        <v>MMM 2011</v>
      </c>
      <c r="G8" t="str">
        <f t="shared" si="2"/>
        <v>Q4 2011</v>
      </c>
    </row>
    <row r="9" spans="1:8" ht="12.75" customHeight="1" x14ac:dyDescent="0.2">
      <c r="A9" s="1">
        <f>DATE(YEAR(Labels!B4)+(1),MONTH(Labels!B4)+(0),1)</f>
        <v>40909</v>
      </c>
      <c r="B9" s="1">
        <f>A4+(371)</f>
        <v>40909</v>
      </c>
      <c r="C9" s="1">
        <f>Labels!B4+(365)</f>
        <v>40909</v>
      </c>
      <c r="D9" t="e">
        <f t="shared" si="0"/>
        <v>#VALUE!</v>
      </c>
      <c r="E9" t="e">
        <f>"W "&amp;TEXT(B9,"m/d/yyyy")</f>
        <v>#VALUE!</v>
      </c>
      <c r="F9" t="str">
        <f t="shared" si="1"/>
        <v>MMM 2012</v>
      </c>
      <c r="G9" t="str">
        <f t="shared" si="2"/>
        <v>Q1 2012</v>
      </c>
      <c r="H9" t="str">
        <f>TEXT(YEAR(A9),"0000")</f>
        <v>2012</v>
      </c>
    </row>
    <row r="10" spans="1:8" ht="12.75" customHeight="1" x14ac:dyDescent="0.2">
      <c r="A10" s="1">
        <f>DATE(YEAR(Labels!B4)+(1),MONTH(Labels!B4)+(3),1)</f>
        <v>41000</v>
      </c>
      <c r="B10" s="1">
        <f>A4+(462)</f>
        <v>41000</v>
      </c>
      <c r="C10" s="1">
        <f>Labels!B4+(456)</f>
        <v>41000</v>
      </c>
      <c r="D10" t="e">
        <f t="shared" si="0"/>
        <v>#VALUE!</v>
      </c>
      <c r="E10" t="e">
        <f>"W "&amp;TEXT(B10,"m/d/yyyy")</f>
        <v>#VALUE!</v>
      </c>
      <c r="F10" t="str">
        <f t="shared" si="1"/>
        <v>MMM 2012</v>
      </c>
      <c r="G10" t="str">
        <f t="shared" si="2"/>
        <v>Q2 2012</v>
      </c>
    </row>
    <row r="11" spans="1:8" ht="12.75" customHeight="1" x14ac:dyDescent="0.2">
      <c r="A11" s="1">
        <f>DATE(YEAR(Labels!B4)+(1),MONTH(Labels!B4)+(6),1)</f>
        <v>41091</v>
      </c>
      <c r="B11" s="1">
        <f>A4+(553)</f>
        <v>41091</v>
      </c>
      <c r="C11" s="1">
        <f>Labels!B4+(547)</f>
        <v>41091</v>
      </c>
      <c r="D11" t="e">
        <f t="shared" si="0"/>
        <v>#VALUE!</v>
      </c>
      <c r="E11" t="e">
        <f>"W "&amp;TEXT(B11,"m/d/yyyy")</f>
        <v>#VALUE!</v>
      </c>
      <c r="F11" t="str">
        <f t="shared" si="1"/>
        <v>MMM 2012</v>
      </c>
      <c r="G11" t="str">
        <f t="shared" si="2"/>
        <v>Q3 2012</v>
      </c>
    </row>
  </sheetData>
  <mergeCells count="3">
    <mergeCell ref="A1:B1"/>
    <mergeCell ref="A2:B2"/>
    <mergeCell ref="A3:B3"/>
  </mergeCells>
  <pageMargins left="0.25" right="0.25" top="0.5" bottom="0.5" header="0.5" footer="0.5"/>
  <pageSetup paperSize="9" fitToHeight="32767"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G25"/>
  <sheetViews>
    <sheetView zoomScaleNormal="100" workbookViewId="0"/>
  </sheetViews>
  <sheetFormatPr defaultRowHeight="12.75" customHeight="1" x14ac:dyDescent="0.2"/>
  <cols>
    <col min="1" max="1" width="14.85546875" customWidth="1"/>
    <col min="2" max="7" width="12.42578125" customWidth="1"/>
  </cols>
  <sheetData>
    <row r="1" spans="1:3" ht="15.75" customHeight="1" x14ac:dyDescent="0.2">
      <c r="A1" s="90" t="str">
        <f>"Sales Forecast"</f>
        <v>Sales Forecast</v>
      </c>
      <c r="B1" s="90"/>
    </row>
    <row r="2" spans="1:3" ht="15.75" customHeight="1" x14ac:dyDescent="0.2">
      <c r="A2" s="90" t="str">
        <f>"(Tables)"</f>
        <v>(Tables)</v>
      </c>
      <c r="B2" s="90"/>
    </row>
    <row r="3" spans="1:3" ht="15.75" customHeight="1" x14ac:dyDescent="0.2">
      <c r="A3" s="90" t="str">
        <f>""</f>
        <v/>
      </c>
      <c r="B3" s="90"/>
    </row>
    <row r="4" spans="1:3" ht="12.75" customHeight="1" x14ac:dyDescent="0.2">
      <c r="A4" s="52" t="str">
        <f>Labels!B20</f>
        <v>Sales Units - Plan</v>
      </c>
    </row>
    <row r="5" spans="1:3" ht="12.75" customHeight="1" x14ac:dyDescent="0.2">
      <c r="B5" s="6" t="str">
        <f>'(FnCalls 1)'!G9</f>
        <v>Q1 2012</v>
      </c>
      <c r="C5" s="7" t="str">
        <f>'(FnCalls 1)'!G10</f>
        <v>Q2 2012</v>
      </c>
    </row>
    <row r="6" spans="1:3" ht="12.75" customHeight="1" x14ac:dyDescent="0.2">
      <c r="A6" s="2" t="str">
        <f>Labels!B29</f>
        <v>Product 1</v>
      </c>
      <c r="B6" s="9"/>
      <c r="C6" s="10"/>
    </row>
    <row r="7" spans="1:3" ht="12.75" customHeight="1" x14ac:dyDescent="0.2">
      <c r="A7" s="11" t="str">
        <f>"   "&amp;Labels!B33</f>
        <v xml:space="preserve">   Channel 1</v>
      </c>
      <c r="B7" s="20">
        <f>Summary!B10</f>
        <v>0</v>
      </c>
      <c r="C7" s="21">
        <f>Summary!C10</f>
        <v>0</v>
      </c>
    </row>
    <row r="8" spans="1:3" ht="12.75" customHeight="1" x14ac:dyDescent="0.2">
      <c r="A8" s="11" t="str">
        <f>"   "&amp;Labels!B34</f>
        <v xml:space="preserve">   Channel 2</v>
      </c>
      <c r="B8" s="20">
        <f>Summary!B11</f>
        <v>0</v>
      </c>
      <c r="C8" s="21">
        <f>Summary!C11</f>
        <v>0</v>
      </c>
    </row>
    <row r="9" spans="1:3" ht="12.75" customHeight="1" x14ac:dyDescent="0.2">
      <c r="A9" s="17" t="str">
        <f>"   "&amp;Labels!C32</f>
        <v xml:space="preserve">   Total</v>
      </c>
      <c r="B9" s="18">
        <f>SUM(B7:B8)</f>
        <v>0</v>
      </c>
      <c r="C9" s="19">
        <f>SUM(C7:C8)</f>
        <v>0</v>
      </c>
    </row>
    <row r="10" spans="1:3" ht="12.75" customHeight="1" x14ac:dyDescent="0.2">
      <c r="A10" s="17" t="str">
        <f>Labels!B30</f>
        <v>Product 2</v>
      </c>
      <c r="B10" s="18"/>
      <c r="C10" s="19"/>
    </row>
    <row r="11" spans="1:3" ht="12.75" customHeight="1" x14ac:dyDescent="0.2">
      <c r="A11" s="11" t="str">
        <f>"   "&amp;Labels!B33</f>
        <v xml:space="preserve">   Channel 1</v>
      </c>
      <c r="B11" s="20">
        <f>Summary!B14</f>
        <v>0</v>
      </c>
      <c r="C11" s="21">
        <f>Summary!C14</f>
        <v>0</v>
      </c>
    </row>
    <row r="12" spans="1:3" ht="12.75" customHeight="1" x14ac:dyDescent="0.2">
      <c r="A12" s="11" t="str">
        <f>"   "&amp;Labels!B34</f>
        <v xml:space="preserve">   Channel 2</v>
      </c>
      <c r="B12" s="20">
        <f>Summary!B15</f>
        <v>0</v>
      </c>
      <c r="C12" s="21">
        <f>Summary!C15</f>
        <v>0</v>
      </c>
    </row>
    <row r="13" spans="1:3" ht="12.75" customHeight="1" x14ac:dyDescent="0.2">
      <c r="A13" s="17" t="str">
        <f>"   "&amp;Labels!C32</f>
        <v xml:space="preserve">   Total</v>
      </c>
      <c r="B13" s="18">
        <f>SUM(B11:B12)</f>
        <v>0</v>
      </c>
      <c r="C13" s="19">
        <f>SUM(C11:C12)</f>
        <v>0</v>
      </c>
    </row>
    <row r="14" spans="1:3" ht="12.75" customHeight="1" x14ac:dyDescent="0.2">
      <c r="A14" s="35" t="str">
        <f>Labels!C28</f>
        <v>Total</v>
      </c>
      <c r="B14" s="55">
        <f>SUM(B9,B13)</f>
        <v>0</v>
      </c>
      <c r="C14" s="51">
        <f>SUM(C9,C13)</f>
        <v>0</v>
      </c>
    </row>
    <row r="15" spans="1:3" ht="12.75" customHeight="1" x14ac:dyDescent="0.2">
      <c r="A15" s="11" t="str">
        <f>"   "&amp;Labels!B33</f>
        <v xml:space="preserve">   Channel 1</v>
      </c>
      <c r="B15" s="20">
        <f t="shared" ref="B15:C17" si="0">SUM(B7,B11)</f>
        <v>0</v>
      </c>
      <c r="C15" s="21">
        <f t="shared" si="0"/>
        <v>0</v>
      </c>
    </row>
    <row r="16" spans="1:3" ht="12.75" customHeight="1" x14ac:dyDescent="0.2">
      <c r="A16" s="11" t="str">
        <f>"   "&amp;Labels!B34</f>
        <v xml:space="preserve">   Channel 2</v>
      </c>
      <c r="B16" s="20">
        <f t="shared" si="0"/>
        <v>0</v>
      </c>
      <c r="C16" s="21">
        <f t="shared" si="0"/>
        <v>0</v>
      </c>
    </row>
    <row r="17" spans="1:7" ht="12.75" customHeight="1" x14ac:dyDescent="0.2">
      <c r="A17" s="4" t="str">
        <f>"   "&amp;Labels!C32</f>
        <v xml:space="preserve">   Total</v>
      </c>
      <c r="B17" s="56">
        <f t="shared" si="0"/>
        <v>0</v>
      </c>
      <c r="C17" s="57">
        <f t="shared" si="0"/>
        <v>0</v>
      </c>
    </row>
    <row r="18" spans="1:7" ht="12.75" customHeight="1" x14ac:dyDescent="0.2">
      <c r="A18" s="52" t="str">
        <f>Labels!B24</f>
        <v>Time Period</v>
      </c>
    </row>
    <row r="19" spans="1:7" ht="12.75" customHeight="1" x14ac:dyDescent="0.2">
      <c r="B19" s="6" t="str">
        <f>'(FnCalls 1)'!G5</f>
        <v>Q1 2011</v>
      </c>
      <c r="C19" s="8" t="str">
        <f>'(FnCalls 1)'!G6</f>
        <v>Q2 2011</v>
      </c>
      <c r="D19" s="8" t="str">
        <f>'(FnCalls 1)'!G7</f>
        <v>Q3 2011</v>
      </c>
      <c r="E19" s="8" t="str">
        <f>'(FnCalls 1)'!G8</f>
        <v>Q4 2011</v>
      </c>
      <c r="F19" s="8" t="str">
        <f>'(FnCalls 1)'!G9</f>
        <v>Q1 2012</v>
      </c>
      <c r="G19" s="7" t="str">
        <f>'(FnCalls 1)'!G10</f>
        <v>Q2 2012</v>
      </c>
    </row>
    <row r="20" spans="1:7" ht="12.75" customHeight="1" x14ac:dyDescent="0.2">
      <c r="A20" s="35"/>
      <c r="B20" s="55">
        <f>0+1</f>
        <v>1</v>
      </c>
      <c r="C20" s="55">
        <f>B20+1</f>
        <v>2</v>
      </c>
      <c r="D20" s="55">
        <f>C20+1</f>
        <v>3</v>
      </c>
      <c r="E20" s="55">
        <f>D20+1</f>
        <v>4</v>
      </c>
      <c r="F20" s="55">
        <f>E20+1</f>
        <v>5</v>
      </c>
      <c r="G20" s="51">
        <f>F20+1</f>
        <v>6</v>
      </c>
    </row>
    <row r="21" spans="1:7" ht="12.75" customHeight="1" x14ac:dyDescent="0.2">
      <c r="A21" s="52" t="str">
        <f>Labels!B23</f>
        <v>Time Period</v>
      </c>
    </row>
    <row r="22" spans="1:7" ht="12.75" customHeight="1" x14ac:dyDescent="0.2">
      <c r="B22" s="6" t="str">
        <f>'(FnCalls 1)'!G5</f>
        <v>Q1 2011</v>
      </c>
      <c r="C22" s="8" t="str">
        <f>'(FnCalls 1)'!G6</f>
        <v>Q2 2011</v>
      </c>
      <c r="D22" s="8" t="str">
        <f>'(FnCalls 1)'!G7</f>
        <v>Q3 2011</v>
      </c>
      <c r="E22" s="7" t="str">
        <f>'(FnCalls 1)'!G8</f>
        <v>Q4 2011</v>
      </c>
    </row>
    <row r="23" spans="1:7" ht="12.75" customHeight="1" x14ac:dyDescent="0.2">
      <c r="A23" s="35"/>
      <c r="B23" s="55">
        <f>0+1</f>
        <v>1</v>
      </c>
      <c r="C23" s="55">
        <f>B23+1</f>
        <v>2</v>
      </c>
      <c r="D23" s="55">
        <f>C23+1</f>
        <v>3</v>
      </c>
      <c r="E23" s="51">
        <f>D23+1</f>
        <v>4</v>
      </c>
    </row>
    <row r="25" spans="1:7" ht="12.75" customHeight="1" x14ac:dyDescent="0.2">
      <c r="A25" t="s">
        <v>81</v>
      </c>
      <c r="B25" t="s">
        <v>81</v>
      </c>
      <c r="C25" t="s">
        <v>81</v>
      </c>
      <c r="D25" t="s">
        <v>81</v>
      </c>
      <c r="E25" t="s">
        <v>81</v>
      </c>
      <c r="F25" t="s">
        <v>81</v>
      </c>
      <c r="G25" t="s">
        <v>81</v>
      </c>
    </row>
  </sheetData>
  <mergeCells count="3">
    <mergeCell ref="A1:B1"/>
    <mergeCell ref="A2:B2"/>
    <mergeCell ref="A3:B3"/>
  </mergeCells>
  <pageMargins left="0.25" right="0.25" top="0.5" bottom="0.5" header="0.5" footer="0.5"/>
  <pageSetup paperSize="9" fitToHeight="32767" orientation="landscape"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36"/>
  <sheetViews>
    <sheetView zoomScaleNormal="100" workbookViewId="0"/>
  </sheetViews>
  <sheetFormatPr defaultRowHeight="12.75" customHeight="1" x14ac:dyDescent="0.2"/>
  <cols>
    <col min="1" max="1" width="22.7109375" customWidth="1"/>
    <col min="2" max="2" width="15.7109375" customWidth="1"/>
    <col min="3" max="3" width="12.42578125" customWidth="1"/>
    <col min="4" max="4" width="14" customWidth="1"/>
    <col min="5" max="5" width="60.7109375" style="68" customWidth="1"/>
  </cols>
  <sheetData>
    <row r="1" spans="1:5" ht="15.75" customHeight="1" x14ac:dyDescent="0.2">
      <c r="A1" s="90" t="str">
        <f>"Sales Forecast"</f>
        <v>Sales Forecast</v>
      </c>
      <c r="B1" s="90"/>
    </row>
    <row r="2" spans="1:5" ht="15.75" customHeight="1" x14ac:dyDescent="0.2">
      <c r="A2" s="90" t="str">
        <f>"Labels"</f>
        <v>Labels</v>
      </c>
      <c r="B2" s="90"/>
    </row>
    <row r="3" spans="1:5" ht="15.75" customHeight="1" x14ac:dyDescent="0.2">
      <c r="A3" s="90" t="str">
        <f>""</f>
        <v/>
      </c>
      <c r="B3" s="90"/>
    </row>
    <row r="4" spans="1:5" ht="12.75" customHeight="1" x14ac:dyDescent="0.2">
      <c r="A4" s="58" t="s">
        <v>121</v>
      </c>
      <c r="B4" s="59">
        <v>40544</v>
      </c>
    </row>
    <row r="6" spans="1:5" ht="12.75" customHeight="1" x14ac:dyDescent="0.2">
      <c r="A6" s="60" t="s">
        <v>211</v>
      </c>
      <c r="B6" s="60" t="s">
        <v>208</v>
      </c>
      <c r="C6" s="60"/>
      <c r="D6" s="60"/>
      <c r="E6" s="66" t="s">
        <v>142</v>
      </c>
    </row>
    <row r="7" spans="1:5" ht="12.75" customHeight="1" x14ac:dyDescent="0.2">
      <c r="A7" s="58" t="s">
        <v>63</v>
      </c>
      <c r="B7" s="61" t="s">
        <v>109</v>
      </c>
      <c r="C7" s="62"/>
      <c r="D7" s="62"/>
      <c r="E7" s="67" t="s">
        <v>199</v>
      </c>
    </row>
    <row r="8" spans="1:5" ht="12.75" customHeight="1" x14ac:dyDescent="0.2">
      <c r="A8" s="58" t="s">
        <v>68</v>
      </c>
      <c r="B8" s="61" t="s">
        <v>91</v>
      </c>
      <c r="C8" s="62"/>
      <c r="D8" s="62"/>
      <c r="E8" s="67" t="s">
        <v>50</v>
      </c>
    </row>
    <row r="9" spans="1:5" ht="12.75" customHeight="1" x14ac:dyDescent="0.2">
      <c r="A9" s="58" t="s">
        <v>25</v>
      </c>
      <c r="B9" s="61" t="s">
        <v>206</v>
      </c>
      <c r="C9" s="62"/>
      <c r="D9" s="62"/>
      <c r="E9" s="67" t="s">
        <v>213</v>
      </c>
    </row>
    <row r="10" spans="1:5" ht="33.75" customHeight="1" x14ac:dyDescent="0.2">
      <c r="A10" s="58" t="s">
        <v>175</v>
      </c>
      <c r="B10" s="61" t="s">
        <v>219</v>
      </c>
      <c r="C10" s="62"/>
      <c r="D10" s="62"/>
      <c r="E10" s="67" t="s">
        <v>126</v>
      </c>
    </row>
    <row r="11" spans="1:5" ht="22.5" customHeight="1" x14ac:dyDescent="0.2">
      <c r="A11" s="58" t="s">
        <v>184</v>
      </c>
      <c r="B11" s="61" t="s">
        <v>37</v>
      </c>
      <c r="C11" s="62"/>
      <c r="D11" s="62"/>
      <c r="E11" s="67" t="s">
        <v>169</v>
      </c>
    </row>
    <row r="12" spans="1:5" ht="12.75" customHeight="1" x14ac:dyDescent="0.2">
      <c r="A12" s="58" t="s">
        <v>180</v>
      </c>
      <c r="B12" s="61" t="s">
        <v>61</v>
      </c>
      <c r="C12" s="62"/>
      <c r="D12" s="62"/>
      <c r="E12" s="67" t="s">
        <v>200</v>
      </c>
    </row>
    <row r="13" spans="1:5" ht="12.75" customHeight="1" x14ac:dyDescent="0.2">
      <c r="A13" s="58" t="s">
        <v>132</v>
      </c>
      <c r="B13" s="61" t="s">
        <v>94</v>
      </c>
      <c r="C13" s="62"/>
      <c r="D13" s="62"/>
      <c r="E13" s="67"/>
    </row>
    <row r="14" spans="1:5" ht="22.5" customHeight="1" x14ac:dyDescent="0.2">
      <c r="A14" s="58" t="s">
        <v>186</v>
      </c>
      <c r="B14" s="61" t="s">
        <v>78</v>
      </c>
      <c r="C14" s="62"/>
      <c r="D14" s="62"/>
      <c r="E14" s="67" t="s">
        <v>55</v>
      </c>
    </row>
    <row r="15" spans="1:5" ht="22.5" customHeight="1" x14ac:dyDescent="0.2">
      <c r="A15" s="58" t="s">
        <v>114</v>
      </c>
      <c r="B15" s="61" t="s">
        <v>189</v>
      </c>
      <c r="C15" s="62"/>
      <c r="D15" s="62"/>
      <c r="E15" s="67" t="s">
        <v>217</v>
      </c>
    </row>
    <row r="16" spans="1:5" ht="45.75" customHeight="1" x14ac:dyDescent="0.2">
      <c r="A16" s="58" t="s">
        <v>53</v>
      </c>
      <c r="B16" s="61" t="s">
        <v>32</v>
      </c>
      <c r="C16" s="62"/>
      <c r="D16" s="62"/>
      <c r="E16" s="67" t="s">
        <v>26</v>
      </c>
    </row>
    <row r="17" spans="1:5" ht="12.75" customHeight="1" x14ac:dyDescent="0.2">
      <c r="A17" s="58" t="s">
        <v>120</v>
      </c>
      <c r="B17" s="61" t="s">
        <v>189</v>
      </c>
      <c r="C17" s="62"/>
      <c r="D17" s="62"/>
      <c r="E17" s="67" t="s">
        <v>42</v>
      </c>
    </row>
    <row r="18" spans="1:5" ht="12.75" customHeight="1" x14ac:dyDescent="0.2">
      <c r="A18" s="58" t="s">
        <v>116</v>
      </c>
      <c r="B18" s="61" t="s">
        <v>204</v>
      </c>
      <c r="C18" s="62"/>
      <c r="D18" s="62"/>
      <c r="E18" s="67" t="s">
        <v>36</v>
      </c>
    </row>
    <row r="19" spans="1:5" ht="22.5" customHeight="1" x14ac:dyDescent="0.2">
      <c r="A19" s="58" t="s">
        <v>111</v>
      </c>
      <c r="B19" s="61" t="s">
        <v>33</v>
      </c>
      <c r="C19" s="62"/>
      <c r="D19" s="62"/>
      <c r="E19" s="67" t="s">
        <v>79</v>
      </c>
    </row>
    <row r="20" spans="1:5" ht="12.75" customHeight="1" x14ac:dyDescent="0.2">
      <c r="A20" s="58" t="s">
        <v>155</v>
      </c>
      <c r="B20" s="61" t="s">
        <v>49</v>
      </c>
      <c r="C20" s="62"/>
      <c r="D20" s="62"/>
      <c r="E20" s="67" t="s">
        <v>190</v>
      </c>
    </row>
    <row r="21" spans="1:5" ht="12.75" customHeight="1" x14ac:dyDescent="0.2">
      <c r="A21" s="58" t="s">
        <v>106</v>
      </c>
      <c r="B21" s="61" t="s">
        <v>33</v>
      </c>
      <c r="C21" s="62"/>
      <c r="D21" s="62"/>
      <c r="E21" s="67" t="s">
        <v>110</v>
      </c>
    </row>
    <row r="22" spans="1:5" ht="22.5" customHeight="1" x14ac:dyDescent="0.2">
      <c r="A22" s="58" t="s">
        <v>138</v>
      </c>
      <c r="B22" s="61" t="s">
        <v>33</v>
      </c>
      <c r="C22" s="62"/>
      <c r="D22" s="62"/>
      <c r="E22" s="67" t="s">
        <v>177</v>
      </c>
    </row>
    <row r="23" spans="1:5" ht="22.5" customHeight="1" x14ac:dyDescent="0.2">
      <c r="A23" s="58" t="s">
        <v>140</v>
      </c>
      <c r="B23" s="61" t="s">
        <v>128</v>
      </c>
      <c r="C23" s="62"/>
      <c r="D23" s="62"/>
      <c r="E23" s="67" t="s">
        <v>40</v>
      </c>
    </row>
    <row r="24" spans="1:5" ht="22.5" customHeight="1" x14ac:dyDescent="0.2">
      <c r="A24" s="58" t="s">
        <v>139</v>
      </c>
      <c r="B24" s="61" t="s">
        <v>128</v>
      </c>
      <c r="C24" s="62"/>
      <c r="D24" s="62"/>
      <c r="E24" s="67" t="s">
        <v>221</v>
      </c>
    </row>
    <row r="25" spans="1:5" ht="22.5" customHeight="1" x14ac:dyDescent="0.2">
      <c r="A25" s="58" t="s">
        <v>113</v>
      </c>
      <c r="B25" s="61" t="s">
        <v>128</v>
      </c>
      <c r="C25" s="62"/>
      <c r="D25" s="62"/>
      <c r="E25" s="67" t="s">
        <v>19</v>
      </c>
    </row>
    <row r="27" spans="1:5" ht="12.75" customHeight="1" x14ac:dyDescent="0.2">
      <c r="A27" s="60" t="s">
        <v>54</v>
      </c>
      <c r="B27" s="60" t="s">
        <v>215</v>
      </c>
      <c r="C27" s="60" t="s">
        <v>20</v>
      </c>
      <c r="D27" s="60" t="s">
        <v>13</v>
      </c>
      <c r="E27" s="66" t="s">
        <v>142</v>
      </c>
    </row>
    <row r="28" spans="1:5" ht="12.75" customHeight="1" x14ac:dyDescent="0.2">
      <c r="A28" s="58" t="s">
        <v>35</v>
      </c>
      <c r="B28" s="63" t="s">
        <v>35</v>
      </c>
      <c r="C28" s="63" t="s">
        <v>166</v>
      </c>
      <c r="D28" s="63" t="s">
        <v>35</v>
      </c>
      <c r="E28" s="67" t="s">
        <v>99</v>
      </c>
    </row>
    <row r="29" spans="1:5" ht="12.75" customHeight="1" x14ac:dyDescent="0.2">
      <c r="A29" s="58" t="s">
        <v>58</v>
      </c>
      <c r="B29" s="64" t="s">
        <v>10</v>
      </c>
      <c r="D29" s="64" t="s">
        <v>35</v>
      </c>
    </row>
    <row r="30" spans="1:5" ht="12.75" customHeight="1" x14ac:dyDescent="0.2">
      <c r="A30" s="58" t="s">
        <v>159</v>
      </c>
      <c r="B30" s="64" t="s">
        <v>12</v>
      </c>
    </row>
    <row r="32" spans="1:5" ht="12.75" customHeight="1" x14ac:dyDescent="0.2">
      <c r="A32" s="58" t="s">
        <v>129</v>
      </c>
      <c r="B32" s="63" t="s">
        <v>34</v>
      </c>
      <c r="C32" s="63" t="s">
        <v>166</v>
      </c>
      <c r="D32" s="63" t="s">
        <v>129</v>
      </c>
      <c r="E32" s="67" t="s">
        <v>57</v>
      </c>
    </row>
    <row r="33" spans="1:5" ht="12.75" customHeight="1" x14ac:dyDescent="0.2">
      <c r="A33" s="58" t="s">
        <v>212</v>
      </c>
      <c r="B33" s="64" t="s">
        <v>158</v>
      </c>
      <c r="D33" s="64" t="s">
        <v>129</v>
      </c>
    </row>
    <row r="34" spans="1:5" ht="12.75" customHeight="1" x14ac:dyDescent="0.2">
      <c r="A34" s="58" t="s">
        <v>75</v>
      </c>
      <c r="B34" s="64" t="s">
        <v>220</v>
      </c>
    </row>
    <row r="36" spans="1:5" ht="12.75" customHeight="1" x14ac:dyDescent="0.2">
      <c r="A36" t="s">
        <v>81</v>
      </c>
      <c r="B36" t="s">
        <v>81</v>
      </c>
      <c r="C36" t="s">
        <v>81</v>
      </c>
      <c r="D36" t="s">
        <v>81</v>
      </c>
      <c r="E36" s="68" t="s">
        <v>81</v>
      </c>
    </row>
  </sheetData>
  <mergeCells count="3">
    <mergeCell ref="A1:B1"/>
    <mergeCell ref="A2:B2"/>
    <mergeCell ref="A3:B3"/>
  </mergeCells>
  <pageMargins left="0.25" right="0.25" top="0.5" bottom="0.5" header="0.5" footer="0.5"/>
  <pageSetup paperSize="9" fitToHeight="32767"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zoomScaleNormal="100" workbookViewId="0"/>
  </sheetViews>
  <sheetFormatPr defaultRowHeight="12.75" customHeight="1" x14ac:dyDescent="0.2"/>
  <sheetData>
    <row r="1" spans="1:1" ht="12.75" customHeight="1" x14ac:dyDescent="0.2">
      <c r="A1" s="65" t="s">
        <v>1</v>
      </c>
    </row>
    <row r="2" spans="1:1" ht="12.75" customHeight="1" x14ac:dyDescent="0.2">
      <c r="A2" s="65" t="s">
        <v>72</v>
      </c>
    </row>
    <row r="3" spans="1:1" ht="12.75" customHeight="1" x14ac:dyDescent="0.2">
      <c r="A3" s="65" t="s">
        <v>98</v>
      </c>
    </row>
    <row r="4" spans="1:1" ht="12.75" customHeight="1" x14ac:dyDescent="0.2">
      <c r="A4" s="65" t="s">
        <v>80</v>
      </c>
    </row>
    <row r="5" spans="1:1" ht="12.75" customHeight="1" x14ac:dyDescent="0.2">
      <c r="A5" s="65" t="s">
        <v>153</v>
      </c>
    </row>
    <row r="6" spans="1:1" ht="12.75" customHeight="1" x14ac:dyDescent="0.2">
      <c r="A6" s="65" t="s">
        <v>28</v>
      </c>
    </row>
    <row r="7" spans="1:1" ht="12.75" customHeight="1" x14ac:dyDescent="0.2">
      <c r="A7" s="65" t="s">
        <v>130</v>
      </c>
    </row>
    <row r="8" spans="1:1" ht="12.75" customHeight="1" x14ac:dyDescent="0.2">
      <c r="A8" s="65" t="s">
        <v>4</v>
      </c>
    </row>
    <row r="9" spans="1:1" ht="12.75" customHeight="1" x14ac:dyDescent="0.2">
      <c r="A9" s="65" t="s">
        <v>70</v>
      </c>
    </row>
    <row r="10" spans="1:1" ht="12.75" customHeight="1" x14ac:dyDescent="0.2">
      <c r="A10" s="65" t="s">
        <v>64</v>
      </c>
    </row>
    <row r="11" spans="1:1" ht="12.75" customHeight="1" x14ac:dyDescent="0.2">
      <c r="A11" s="65" t="s">
        <v>46</v>
      </c>
    </row>
    <row r="12" spans="1:1" ht="12.75" customHeight="1" x14ac:dyDescent="0.2">
      <c r="A12" s="65" t="s">
        <v>112</v>
      </c>
    </row>
    <row r="13" spans="1:1" ht="12.75" customHeight="1" x14ac:dyDescent="0.2">
      <c r="A13" s="65" t="s">
        <v>108</v>
      </c>
    </row>
    <row r="14" spans="1:1" ht="12.75" customHeight="1" x14ac:dyDescent="0.2">
      <c r="A14" s="65" t="s">
        <v>71</v>
      </c>
    </row>
    <row r="15" spans="1:1" ht="12.75" customHeight="1" x14ac:dyDescent="0.2">
      <c r="A15" s="65" t="s">
        <v>117</v>
      </c>
    </row>
    <row r="16" spans="1:1" ht="12.75" customHeight="1" x14ac:dyDescent="0.2">
      <c r="A16" s="65" t="s">
        <v>185</v>
      </c>
    </row>
    <row r="17" spans="1:1" ht="12.75" customHeight="1" x14ac:dyDescent="0.2">
      <c r="A17" s="65" t="s">
        <v>2</v>
      </c>
    </row>
    <row r="18" spans="1:1" ht="12.75" customHeight="1" x14ac:dyDescent="0.2">
      <c r="A18" s="65" t="s">
        <v>193</v>
      </c>
    </row>
    <row r="19" spans="1:1" ht="12.75" customHeight="1" x14ac:dyDescent="0.2">
      <c r="A19" s="65" t="s">
        <v>195</v>
      </c>
    </row>
    <row r="20" spans="1:1" ht="12.75" customHeight="1" x14ac:dyDescent="0.2">
      <c r="A20" s="65" t="s">
        <v>183</v>
      </c>
    </row>
    <row r="21" spans="1:1" ht="12.75" customHeight="1" x14ac:dyDescent="0.2">
      <c r="A21" s="65" t="s">
        <v>115</v>
      </c>
    </row>
    <row r="22" spans="1:1" ht="12.75" customHeight="1" x14ac:dyDescent="0.2">
      <c r="A22" s="65" t="s">
        <v>69</v>
      </c>
    </row>
    <row r="23" spans="1:1" ht="12.75" customHeight="1" x14ac:dyDescent="0.2">
      <c r="A23" s="65" t="s">
        <v>157</v>
      </c>
    </row>
    <row r="24" spans="1:1" ht="12.75" customHeight="1" x14ac:dyDescent="0.2">
      <c r="A24" s="65" t="s">
        <v>148</v>
      </c>
    </row>
    <row r="25" spans="1:1" ht="12.75" customHeight="1" x14ac:dyDescent="0.2">
      <c r="A25" s="65" t="s">
        <v>82</v>
      </c>
    </row>
  </sheetData>
  <pageMargins left="0.75" right="0.75" top="1" bottom="1" header="0.5" footer="0.5"/>
  <pageSetup paperSize="9"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F6563B3-A0C9-4765-8D83-D47EFDD5B5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27</vt:i4>
      </vt:variant>
    </vt:vector>
  </HeadingPairs>
  <TitlesOfParts>
    <vt:vector size="37" baseType="lpstr">
      <vt:lpstr>Intro</vt:lpstr>
      <vt:lpstr>Summary</vt:lpstr>
      <vt:lpstr>Formulas</vt:lpstr>
      <vt:lpstr>Plot Vars</vt:lpstr>
      <vt:lpstr>(Compute)</vt:lpstr>
      <vt:lpstr>(FnCalls 1)</vt:lpstr>
      <vt:lpstr>(Tables)</vt:lpstr>
      <vt:lpstr>Labels</vt:lpstr>
      <vt:lpstr>(Ranges)</vt:lpstr>
      <vt:lpstr>(Import)</vt:lpstr>
      <vt:lpstr>Model_Start_Date</vt:lpstr>
      <vt:lpstr>Intro!Print_Titles</vt:lpstr>
      <vt:lpstr>Products_Dim</vt:lpstr>
      <vt:lpstr>Revenue_HistPlan_Date</vt:lpstr>
      <vt:lpstr>Revenue_HistPlan_Products</vt:lpstr>
      <vt:lpstr>Revenue_HistPlan_Products_Product_1</vt:lpstr>
      <vt:lpstr>Revenue_HistPlan_Products_Product_1_Sales_Channels</vt:lpstr>
      <vt:lpstr>Revenue_HistPlan_Products_Product_1_Sales_Channels_Channel_1</vt:lpstr>
      <vt:lpstr>Revenue_HistPlan_Products_Product_1_Sales_Channels_Channel_2</vt:lpstr>
      <vt:lpstr>Revenue_HistPlan_Products_Product_2</vt:lpstr>
      <vt:lpstr>Revenue_HistPlan_Products_Product_2_Sales_Channels</vt:lpstr>
      <vt:lpstr>Revenue_HistPlan_Products_Product_2_Sales_Channels_Channel_1</vt:lpstr>
      <vt:lpstr>Revenue_HistPlan_Products_Product_2_Sales_Channels_Channel_2</vt:lpstr>
      <vt:lpstr>Revenue_HistPlan_Time_Period</vt:lpstr>
      <vt:lpstr>Revenue_Plan_tsum_plt</vt:lpstr>
      <vt:lpstr>Sales_Units_HistPlan_Date</vt:lpstr>
      <vt:lpstr>Sales_Units_HistPlan_Products</vt:lpstr>
      <vt:lpstr>Sales_Units_HistPlan_Products_Product_1</vt:lpstr>
      <vt:lpstr>Sales_Units_HistPlan_Products_Product_1_Sales_Channels</vt:lpstr>
      <vt:lpstr>Sales_Units_HistPlan_Products_Product_1_Sales_Channels_Channel_1</vt:lpstr>
      <vt:lpstr>Sales_Units_HistPlan_Products_Product_1_Sales_Channels_Channel_2</vt:lpstr>
      <vt:lpstr>Sales_Units_HistPlan_Products_Product_2</vt:lpstr>
      <vt:lpstr>Sales_Units_HistPlan_Products_Product_2_Sales_Channels</vt:lpstr>
      <vt:lpstr>Sales_Units_HistPlan_Products_Product_2_Sales_Channels_Channel_1</vt:lpstr>
      <vt:lpstr>Sales_Units_HistPlan_Products_Product_2_Sales_Channels_Channel_2</vt:lpstr>
      <vt:lpstr>Sales_Units_HistPlan_Time_Period</vt:lpstr>
      <vt:lpstr>Sales_Units_Plan_tsum_plt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dcterms:created xsi:type="dcterms:W3CDTF">2014-10-25T21:35:50Z</dcterms:created>
  <dcterms:modified xsi:type="dcterms:W3CDTF">2014-10-25T21:35:50Z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TC018655419991</vt:lpwstr>
  </property>
</Properties>
</file>